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 profile\Desktop\Документы\Молиявий ҳисоботлар ОМПга\"/>
    </mc:Choice>
  </mc:AlternateContent>
  <xr:revisionPtr revIDLastSave="0" documentId="8_{258EFEC7-919E-4CEE-A7D3-633787D8B321}" xr6:coauthVersionLast="47" xr6:coauthVersionMax="47" xr10:uidLastSave="{00000000-0000-0000-0000-000000000000}"/>
  <bookViews>
    <workbookView xWindow="-120" yWindow="-120" windowWidth="29040" windowHeight="15840" firstSheet="3" activeTab="3" xr2:uid="{29FCFD3A-0155-4DCE-99F3-AD3A32AD86A7}"/>
  </bookViews>
  <sheets>
    <sheet name="Командировка" sheetId="1" state="hidden" r:id="rId1"/>
    <sheet name="2-кв" sheetId="2" state="hidden" r:id="rId2"/>
    <sheet name="3-кв" sheetId="3" state="hidden" r:id="rId3"/>
    <sheet name="4-кв " sheetId="4" r:id="rId4"/>
    <sheet name="Лист1" sheetId="5" state="hidden" r:id="rId5"/>
  </sheets>
  <definedNames>
    <definedName name="_xlnm._FilterDatabase" localSheetId="1" hidden="1">'2-кв'!$A$7:$J$293</definedName>
    <definedName name="_xlnm._FilterDatabase" localSheetId="2" hidden="1">'3-кв'!$A$7:$J$399</definedName>
    <definedName name="_xlnm._FilterDatabase" localSheetId="3" hidden="1">'4-кв '!$A$5:$H$646</definedName>
    <definedName name="_xlnm._FilterDatabase" localSheetId="0" hidden="1">Командировка!$A$7:$H$285</definedName>
    <definedName name="_xlnm._FilterDatabase" localSheetId="4" hidden="1">Лист1!$A$8:$K$15</definedName>
    <definedName name="_xlnm.Print_Area" localSheetId="3">'4-кв '!$A$1:$H$648</definedName>
    <definedName name="_xlnm.Print_Area" localSheetId="0">Командировка!$A$1:$H$298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8" i="4" l="1"/>
  <c r="E9" i="4"/>
  <c r="E10" i="4"/>
  <c r="E11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E106" i="4"/>
  <c r="E107" i="4"/>
  <c r="E108" i="4"/>
  <c r="E109" i="4"/>
  <c r="E110" i="4"/>
  <c r="E111" i="4"/>
  <c r="E112" i="4"/>
  <c r="E113" i="4"/>
  <c r="E114" i="4"/>
  <c r="E115" i="4"/>
  <c r="E116" i="4"/>
  <c r="E117" i="4"/>
  <c r="E118" i="4"/>
  <c r="E119" i="4"/>
  <c r="E120" i="4"/>
  <c r="E121" i="4"/>
  <c r="E122" i="4"/>
  <c r="E123" i="4"/>
  <c r="E124" i="4"/>
  <c r="E125" i="4"/>
  <c r="E126" i="4"/>
  <c r="E127" i="4"/>
  <c r="E128" i="4"/>
  <c r="E129" i="4"/>
  <c r="E130" i="4"/>
  <c r="E131" i="4"/>
  <c r="E132" i="4"/>
  <c r="E133" i="4"/>
  <c r="E134" i="4"/>
  <c r="E135" i="4"/>
  <c r="E136" i="4"/>
  <c r="E137" i="4"/>
  <c r="E138" i="4"/>
  <c r="E139" i="4"/>
  <c r="E140" i="4"/>
  <c r="E141" i="4"/>
  <c r="E142" i="4"/>
  <c r="E143" i="4"/>
  <c r="E144" i="4"/>
  <c r="E145" i="4"/>
  <c r="E146" i="4"/>
  <c r="E147" i="4"/>
  <c r="E148" i="4"/>
  <c r="E149" i="4"/>
  <c r="E150" i="4"/>
  <c r="E151" i="4"/>
  <c r="E152" i="4"/>
  <c r="E153" i="4"/>
  <c r="E154" i="4"/>
  <c r="E155" i="4"/>
  <c r="E156" i="4"/>
  <c r="E157" i="4"/>
  <c r="E158" i="4"/>
  <c r="E159" i="4"/>
  <c r="E160" i="4"/>
  <c r="E161" i="4"/>
  <c r="E162" i="4"/>
  <c r="E163" i="4"/>
  <c r="E164" i="4"/>
  <c r="E165" i="4"/>
  <c r="E166" i="4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E255" i="4"/>
  <c r="E256" i="4"/>
  <c r="E257" i="4"/>
  <c r="E258" i="4"/>
  <c r="E259" i="4"/>
  <c r="E260" i="4"/>
  <c r="E261" i="4"/>
  <c r="E262" i="4"/>
  <c r="E263" i="4"/>
  <c r="E264" i="4"/>
  <c r="E265" i="4"/>
  <c r="E266" i="4"/>
  <c r="E267" i="4"/>
  <c r="E268" i="4"/>
  <c r="E269" i="4"/>
  <c r="E270" i="4"/>
  <c r="E271" i="4"/>
  <c r="E272" i="4"/>
  <c r="E273" i="4"/>
  <c r="E274" i="4"/>
  <c r="E275" i="4"/>
  <c r="E276" i="4"/>
  <c r="E277" i="4"/>
  <c r="E278" i="4"/>
  <c r="E279" i="4"/>
  <c r="E280" i="4"/>
  <c r="E281" i="4"/>
  <c r="E282" i="4"/>
  <c r="E283" i="4"/>
  <c r="E284" i="4"/>
  <c r="E285" i="4"/>
  <c r="E286" i="4"/>
  <c r="E287" i="4"/>
  <c r="E288" i="4"/>
  <c r="E289" i="4"/>
  <c r="E290" i="4"/>
  <c r="E291" i="4"/>
  <c r="E292" i="4"/>
  <c r="E293" i="4"/>
  <c r="E294" i="4"/>
  <c r="E295" i="4"/>
  <c r="E296" i="4"/>
  <c r="E297" i="4"/>
  <c r="E298" i="4"/>
  <c r="E299" i="4"/>
  <c r="E300" i="4"/>
  <c r="E301" i="4"/>
  <c r="E302" i="4"/>
  <c r="E303" i="4"/>
  <c r="E304" i="4"/>
  <c r="E305" i="4"/>
  <c r="E306" i="4"/>
  <c r="E307" i="4"/>
  <c r="E308" i="4"/>
  <c r="E309" i="4"/>
  <c r="E310" i="4"/>
  <c r="E311" i="4"/>
  <c r="E312" i="4"/>
  <c r="E313" i="4"/>
  <c r="E314" i="4"/>
  <c r="E315" i="4"/>
  <c r="E316" i="4"/>
  <c r="E317" i="4"/>
  <c r="E318" i="4"/>
  <c r="E319" i="4"/>
  <c r="E320" i="4"/>
  <c r="E321" i="4"/>
  <c r="E322" i="4"/>
  <c r="E323" i="4"/>
  <c r="E324" i="4"/>
  <c r="E325" i="4"/>
  <c r="E326" i="4"/>
  <c r="E327" i="4"/>
  <c r="E328" i="4"/>
  <c r="E329" i="4"/>
  <c r="E330" i="4"/>
  <c r="E331" i="4"/>
  <c r="E332" i="4"/>
  <c r="E333" i="4"/>
  <c r="E334" i="4"/>
  <c r="E335" i="4"/>
  <c r="E336" i="4"/>
  <c r="E337" i="4"/>
  <c r="E338" i="4"/>
  <c r="E339" i="4"/>
  <c r="E340" i="4"/>
  <c r="E341" i="4"/>
  <c r="E342" i="4"/>
  <c r="E343" i="4"/>
  <c r="E344" i="4"/>
  <c r="E345" i="4"/>
  <c r="E347" i="4"/>
  <c r="E348" i="4"/>
  <c r="E349" i="4"/>
  <c r="E350" i="4"/>
  <c r="E351" i="4"/>
  <c r="E352" i="4"/>
  <c r="E353" i="4"/>
  <c r="E354" i="4"/>
  <c r="E355" i="4"/>
  <c r="E356" i="4"/>
  <c r="E357" i="4"/>
  <c r="E358" i="4"/>
  <c r="E359" i="4"/>
  <c r="E360" i="4"/>
  <c r="E361" i="4"/>
  <c r="E362" i="4"/>
  <c r="E363" i="4"/>
  <c r="E364" i="4"/>
  <c r="E365" i="4"/>
  <c r="E366" i="4"/>
  <c r="E367" i="4"/>
  <c r="E368" i="4"/>
  <c r="E369" i="4"/>
  <c r="E370" i="4"/>
  <c r="E371" i="4"/>
  <c r="E372" i="4"/>
  <c r="E373" i="4"/>
  <c r="E374" i="4"/>
  <c r="E375" i="4"/>
  <c r="E376" i="4"/>
  <c r="E377" i="4"/>
  <c r="E378" i="4"/>
  <c r="E379" i="4"/>
  <c r="E380" i="4"/>
  <c r="E381" i="4"/>
  <c r="E382" i="4"/>
  <c r="E383" i="4"/>
  <c r="E384" i="4"/>
  <c r="E385" i="4"/>
  <c r="E386" i="4"/>
  <c r="E387" i="4"/>
  <c r="E388" i="4"/>
  <c r="E389" i="4"/>
  <c r="E390" i="4"/>
  <c r="E391" i="4"/>
  <c r="E392" i="4"/>
  <c r="E393" i="4"/>
  <c r="E394" i="4"/>
  <c r="E395" i="4"/>
  <c r="E396" i="4"/>
  <c r="E397" i="4"/>
  <c r="E398" i="4"/>
  <c r="E399" i="4"/>
  <c r="E400" i="4"/>
  <c r="E401" i="4"/>
  <c r="E402" i="4"/>
  <c r="E403" i="4"/>
  <c r="E404" i="4"/>
  <c r="E405" i="4"/>
  <c r="E406" i="4"/>
  <c r="E407" i="4"/>
  <c r="E408" i="4"/>
  <c r="E409" i="4"/>
  <c r="E410" i="4"/>
  <c r="E411" i="4"/>
  <c r="E412" i="4"/>
  <c r="E413" i="4"/>
  <c r="E414" i="4"/>
  <c r="E415" i="4"/>
  <c r="E416" i="4"/>
  <c r="E417" i="4"/>
  <c r="E418" i="4"/>
  <c r="E419" i="4"/>
  <c r="E420" i="4"/>
  <c r="E421" i="4"/>
  <c r="E422" i="4"/>
  <c r="E423" i="4"/>
  <c r="E424" i="4"/>
  <c r="E425" i="4"/>
  <c r="E426" i="4"/>
  <c r="E427" i="4"/>
  <c r="E428" i="4"/>
  <c r="E429" i="4"/>
  <c r="E430" i="4"/>
  <c r="E431" i="4"/>
  <c r="E432" i="4"/>
  <c r="E433" i="4"/>
  <c r="E434" i="4"/>
  <c r="E435" i="4"/>
  <c r="E436" i="4"/>
  <c r="E437" i="4"/>
  <c r="E438" i="4"/>
  <c r="E439" i="4"/>
  <c r="E440" i="4"/>
  <c r="E441" i="4"/>
  <c r="E442" i="4"/>
  <c r="E443" i="4"/>
  <c r="E444" i="4"/>
  <c r="E445" i="4"/>
  <c r="E446" i="4"/>
  <c r="E447" i="4"/>
  <c r="E448" i="4"/>
  <c r="E449" i="4"/>
  <c r="E450" i="4"/>
  <c r="E451" i="4"/>
  <c r="E452" i="4"/>
  <c r="E453" i="4"/>
  <c r="E454" i="4"/>
  <c r="E455" i="4"/>
  <c r="E456" i="4"/>
  <c r="E457" i="4"/>
  <c r="E458" i="4"/>
  <c r="E459" i="4"/>
  <c r="E460" i="4"/>
  <c r="E461" i="4"/>
  <c r="E462" i="4"/>
  <c r="E463" i="4"/>
  <c r="E464" i="4"/>
  <c r="E465" i="4"/>
  <c r="E466" i="4"/>
  <c r="E467" i="4"/>
  <c r="E468" i="4"/>
  <c r="E469" i="4"/>
  <c r="E470" i="4"/>
  <c r="E471" i="4"/>
  <c r="E472" i="4"/>
  <c r="E473" i="4"/>
  <c r="E474" i="4"/>
  <c r="E475" i="4"/>
  <c r="E476" i="4"/>
  <c r="E477" i="4"/>
  <c r="E478" i="4"/>
  <c r="E479" i="4"/>
  <c r="E480" i="4"/>
  <c r="E481" i="4"/>
  <c r="E482" i="4"/>
  <c r="E483" i="4"/>
  <c r="E484" i="4"/>
  <c r="E485" i="4"/>
  <c r="E486" i="4"/>
  <c r="E487" i="4"/>
  <c r="E488" i="4"/>
  <c r="E489" i="4"/>
  <c r="E490" i="4"/>
  <c r="E491" i="4"/>
  <c r="E492" i="4"/>
  <c r="E493" i="4"/>
  <c r="E494" i="4"/>
  <c r="E495" i="4"/>
  <c r="E496" i="4"/>
  <c r="E497" i="4"/>
  <c r="E498" i="4"/>
  <c r="E499" i="4"/>
  <c r="E500" i="4"/>
  <c r="E501" i="4"/>
  <c r="E502" i="4"/>
  <c r="E503" i="4"/>
  <c r="E504" i="4"/>
  <c r="E505" i="4"/>
  <c r="E506" i="4"/>
  <c r="E507" i="4"/>
  <c r="E508" i="4"/>
  <c r="E509" i="4"/>
  <c r="E510" i="4"/>
  <c r="E511" i="4"/>
  <c r="E512" i="4"/>
  <c r="E513" i="4"/>
  <c r="E514" i="4"/>
  <c r="E515" i="4"/>
  <c r="E516" i="4"/>
  <c r="E517" i="4"/>
  <c r="E518" i="4"/>
  <c r="E519" i="4"/>
  <c r="E520" i="4"/>
  <c r="E521" i="4"/>
  <c r="E522" i="4"/>
  <c r="E523" i="4"/>
  <c r="E524" i="4"/>
  <c r="E525" i="4"/>
  <c r="E526" i="4"/>
  <c r="E527" i="4"/>
  <c r="E528" i="4"/>
  <c r="E529" i="4"/>
  <c r="E530" i="4"/>
  <c r="E531" i="4"/>
  <c r="E532" i="4"/>
  <c r="E533" i="4"/>
  <c r="E534" i="4"/>
  <c r="E535" i="4"/>
  <c r="E536" i="4"/>
  <c r="E537" i="4"/>
  <c r="E538" i="4"/>
  <c r="E539" i="4"/>
  <c r="E540" i="4"/>
  <c r="E541" i="4"/>
  <c r="E542" i="4"/>
  <c r="E543" i="4"/>
  <c r="E544" i="4"/>
  <c r="E545" i="4"/>
  <c r="E546" i="4"/>
  <c r="E547" i="4"/>
  <c r="E548" i="4"/>
  <c r="E549" i="4"/>
  <c r="E550" i="4"/>
  <c r="E551" i="4"/>
  <c r="E552" i="4"/>
  <c r="E553" i="4"/>
  <c r="E554" i="4"/>
  <c r="E555" i="4"/>
  <c r="E556" i="4"/>
  <c r="E557" i="4"/>
  <c r="E558" i="4"/>
  <c r="E559" i="4"/>
  <c r="E560" i="4"/>
  <c r="E561" i="4"/>
  <c r="E562" i="4"/>
  <c r="E563" i="4"/>
  <c r="E564" i="4"/>
  <c r="E565" i="4"/>
  <c r="E566" i="4"/>
  <c r="E567" i="4"/>
  <c r="E568" i="4"/>
  <c r="E569" i="4"/>
  <c r="E570" i="4"/>
  <c r="E571" i="4"/>
  <c r="E572" i="4"/>
  <c r="E573" i="4"/>
  <c r="E574" i="4"/>
  <c r="E575" i="4"/>
  <c r="E576" i="4"/>
  <c r="E577" i="4"/>
  <c r="E578" i="4"/>
  <c r="E579" i="4"/>
  <c r="E580" i="4"/>
  <c r="E581" i="4"/>
  <c r="E582" i="4"/>
  <c r="E583" i="4"/>
  <c r="E584" i="4"/>
  <c r="E585" i="4"/>
  <c r="E586" i="4"/>
  <c r="E587" i="4"/>
  <c r="E588" i="4"/>
  <c r="E589" i="4"/>
  <c r="E590" i="4"/>
  <c r="E591" i="4"/>
  <c r="E592" i="4"/>
  <c r="E593" i="4"/>
  <c r="E594" i="4"/>
  <c r="E595" i="4"/>
  <c r="E596" i="4"/>
  <c r="E597" i="4"/>
  <c r="E598" i="4"/>
  <c r="E599" i="4"/>
  <c r="E600" i="4"/>
  <c r="E601" i="4"/>
  <c r="E602" i="4"/>
  <c r="E603" i="4"/>
  <c r="E604" i="4"/>
  <c r="E605" i="4"/>
  <c r="E606" i="4"/>
  <c r="E607" i="4"/>
  <c r="E608" i="4"/>
  <c r="E609" i="4"/>
  <c r="E610" i="4"/>
  <c r="E611" i="4"/>
  <c r="E612" i="4"/>
  <c r="E613" i="4"/>
  <c r="E614" i="4"/>
  <c r="E615" i="4"/>
  <c r="E616" i="4"/>
  <c r="E617" i="4"/>
  <c r="E618" i="4"/>
  <c r="E619" i="4"/>
  <c r="E620" i="4"/>
  <c r="E621" i="4"/>
  <c r="E622" i="4"/>
  <c r="E623" i="4"/>
  <c r="E624" i="4"/>
  <c r="E625" i="4"/>
  <c r="E626" i="4"/>
  <c r="E627" i="4"/>
  <c r="E628" i="4"/>
  <c r="E629" i="4"/>
  <c r="E630" i="4"/>
  <c r="E631" i="4"/>
  <c r="E632" i="4"/>
  <c r="E633" i="4"/>
  <c r="E634" i="4"/>
  <c r="E635" i="4"/>
  <c r="E636" i="4"/>
  <c r="E637" i="4"/>
  <c r="E638" i="4"/>
  <c r="E639" i="4"/>
  <c r="E640" i="4"/>
  <c r="E641" i="4"/>
  <c r="E642" i="4"/>
  <c r="E643" i="4"/>
  <c r="E644" i="4"/>
  <c r="E645" i="4"/>
  <c r="E7" i="4"/>
  <c r="G646" i="4" l="1"/>
  <c r="H646" i="4"/>
  <c r="F13" i="5" l="1"/>
  <c r="F12" i="5"/>
  <c r="F10" i="5"/>
  <c r="F11" i="5" l="1"/>
  <c r="F9" i="5"/>
  <c r="F346" i="4" l="1"/>
  <c r="E346" i="4" s="1"/>
  <c r="E646" i="4" l="1"/>
  <c r="F646" i="4"/>
  <c r="E411" i="3"/>
  <c r="E410" i="3"/>
  <c r="E230" i="3"/>
  <c r="E403" i="3"/>
  <c r="E402" i="3"/>
  <c r="E289" i="3"/>
  <c r="E409" i="3"/>
  <c r="E188" i="3"/>
  <c r="E229" i="3"/>
  <c r="E247" i="3"/>
  <c r="E75" i="3"/>
  <c r="E408" i="3"/>
  <c r="E407" i="3"/>
  <c r="E361" i="3"/>
  <c r="E24" i="3"/>
  <c r="E406" i="3"/>
  <c r="E49" i="3"/>
  <c r="E246" i="3"/>
  <c r="E74" i="3"/>
  <c r="E375" i="3"/>
  <c r="E405" i="3"/>
  <c r="E401" i="3"/>
  <c r="E404" i="3"/>
  <c r="E400" i="3"/>
  <c r="E301" i="3"/>
  <c r="E275" i="3"/>
  <c r="E170" i="3"/>
  <c r="E73" i="3"/>
  <c r="E245" i="3"/>
  <c r="E174" i="3"/>
  <c r="E194" i="3"/>
  <c r="E193" i="3"/>
  <c r="E222" i="3"/>
  <c r="E127" i="3"/>
  <c r="E25" i="3"/>
  <c r="E23" i="3"/>
  <c r="E335" i="3"/>
  <c r="E334" i="3"/>
  <c r="E192" i="3"/>
  <c r="E330" i="3"/>
  <c r="E282" i="3"/>
  <c r="E395" i="3" l="1"/>
  <c r="E394" i="3"/>
  <c r="E360" i="3"/>
  <c r="E108" i="3"/>
  <c r="E109" i="3"/>
  <c r="E305" i="3" l="1"/>
  <c r="E101" i="3" l="1"/>
  <c r="E128" i="3"/>
  <c r="E223" i="3"/>
  <c r="E91" i="3"/>
  <c r="E391" i="3"/>
  <c r="E392" i="3"/>
  <c r="E393" i="3"/>
  <c r="E227" i="3"/>
  <c r="E380" i="3"/>
  <c r="E329" i="3"/>
  <c r="E328" i="3"/>
  <c r="E327" i="3"/>
  <c r="E326" i="3"/>
  <c r="E325" i="3"/>
  <c r="E231" i="3"/>
  <c r="E99" i="3"/>
  <c r="E20" i="3" l="1"/>
  <c r="E388" i="3"/>
  <c r="E389" i="3"/>
  <c r="E390" i="3"/>
  <c r="E398" i="3"/>
  <c r="E45" i="3"/>
  <c r="E292" i="3"/>
  <c r="E88" i="3"/>
  <c r="E294" i="3"/>
  <c r="E399" i="3"/>
  <c r="E234" i="3"/>
  <c r="E365" i="3"/>
  <c r="E378" i="3"/>
  <c r="E216" i="3"/>
  <c r="E115" i="3"/>
  <c r="E70" i="3"/>
  <c r="E69" i="3"/>
  <c r="E68" i="3"/>
  <c r="E67" i="3"/>
  <c r="E66" i="3"/>
  <c r="E243" i="3"/>
  <c r="E241" i="3"/>
  <c r="E242" i="3"/>
  <c r="E240" i="3"/>
  <c r="E385" i="3"/>
  <c r="E339" i="3"/>
  <c r="E17" i="3"/>
  <c r="E172" i="3"/>
  <c r="E85" i="3"/>
  <c r="E44" i="3"/>
  <c r="E123" i="3" l="1"/>
  <c r="E219" i="3"/>
  <c r="E364" i="3"/>
  <c r="E225" i="3"/>
  <c r="E239" i="3"/>
  <c r="E202" i="3"/>
  <c r="E87" i="3"/>
  <c r="E136" i="3"/>
  <c r="E323" i="3"/>
  <c r="E71" i="3"/>
  <c r="E203" i="3"/>
  <c r="E89" i="3"/>
  <c r="E47" i="3"/>
  <c r="E46" i="3"/>
  <c r="E48" i="3"/>
  <c r="E186" i="3"/>
  <c r="E185" i="3"/>
  <c r="E84" i="3"/>
  <c r="E173" i="3"/>
  <c r="E383" i="3"/>
  <c r="E139" i="3"/>
  <c r="E64" i="3"/>
  <c r="E352" i="3"/>
  <c r="E337" i="3"/>
  <c r="E359" i="3"/>
  <c r="E43" i="3"/>
  <c r="E168" i="3"/>
  <c r="E72" i="3"/>
  <c r="E387" i="3"/>
  <c r="E386" i="3"/>
  <c r="E384" i="3"/>
  <c r="E382" i="3"/>
  <c r="E381" i="3"/>
  <c r="E379" i="3"/>
  <c r="E377" i="3"/>
  <c r="E376" i="3"/>
  <c r="E374" i="3"/>
  <c r="E373" i="3"/>
  <c r="E372" i="3"/>
  <c r="E371" i="3"/>
  <c r="E370" i="3"/>
  <c r="E369" i="3"/>
  <c r="E368" i="3"/>
  <c r="E367" i="3"/>
  <c r="E366" i="3"/>
  <c r="E363" i="3"/>
  <c r="E362" i="3"/>
  <c r="E358" i="3"/>
  <c r="E357" i="3"/>
  <c r="E356" i="3"/>
  <c r="E355" i="3"/>
  <c r="E354" i="3"/>
  <c r="E353" i="3"/>
  <c r="E351" i="3"/>
  <c r="E350" i="3"/>
  <c r="E349" i="3"/>
  <c r="E348" i="3"/>
  <c r="E347" i="3"/>
  <c r="E346" i="3"/>
  <c r="E345" i="3"/>
  <c r="E344" i="3"/>
  <c r="E343" i="3"/>
  <c r="E342" i="3"/>
  <c r="E341" i="3"/>
  <c r="E338" i="3"/>
  <c r="E336" i="3"/>
  <c r="E333" i="3"/>
  <c r="E332" i="3"/>
  <c r="E331" i="3"/>
  <c r="E324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4" i="3"/>
  <c r="E303" i="3"/>
  <c r="E302" i="3"/>
  <c r="E300" i="3"/>
  <c r="E299" i="3"/>
  <c r="E298" i="3"/>
  <c r="E297" i="3"/>
  <c r="E296" i="3"/>
  <c r="E295" i="3"/>
  <c r="E293" i="3"/>
  <c r="E291" i="3"/>
  <c r="E290" i="3"/>
  <c r="E288" i="3"/>
  <c r="E287" i="3"/>
  <c r="E286" i="3"/>
  <c r="E285" i="3"/>
  <c r="E284" i="3"/>
  <c r="E283" i="3"/>
  <c r="E281" i="3"/>
  <c r="E280" i="3"/>
  <c r="E279" i="3"/>
  <c r="E278" i="3"/>
  <c r="E277" i="3"/>
  <c r="E276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F257" i="3"/>
  <c r="E256" i="3"/>
  <c r="E255" i="3"/>
  <c r="E254" i="3"/>
  <c r="E253" i="3"/>
  <c r="E252" i="3"/>
  <c r="E251" i="3"/>
  <c r="E250" i="3"/>
  <c r="E249" i="3"/>
  <c r="E248" i="3"/>
  <c r="E244" i="3"/>
  <c r="E238" i="3"/>
  <c r="E237" i="3"/>
  <c r="E236" i="3"/>
  <c r="E235" i="3"/>
  <c r="E233" i="3"/>
  <c r="E232" i="3"/>
  <c r="E228" i="3"/>
  <c r="E226" i="3"/>
  <c r="E224" i="3"/>
  <c r="E221" i="3"/>
  <c r="E220" i="3"/>
  <c r="E218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1" i="3"/>
  <c r="E200" i="3"/>
  <c r="E199" i="3"/>
  <c r="E198" i="3"/>
  <c r="E197" i="3"/>
  <c r="E196" i="3"/>
  <c r="E195" i="3"/>
  <c r="E191" i="3"/>
  <c r="E190" i="3"/>
  <c r="E189" i="3"/>
  <c r="E187" i="3"/>
  <c r="E184" i="3"/>
  <c r="E183" i="3"/>
  <c r="E182" i="3"/>
  <c r="E181" i="3"/>
  <c r="E180" i="3"/>
  <c r="E179" i="3"/>
  <c r="E178" i="3"/>
  <c r="E177" i="3"/>
  <c r="E176" i="3"/>
  <c r="E175" i="3"/>
  <c r="E171" i="3"/>
  <c r="E169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8" i="3"/>
  <c r="E137" i="3"/>
  <c r="E135" i="3"/>
  <c r="E134" i="3"/>
  <c r="E133" i="3"/>
  <c r="E132" i="3"/>
  <c r="E131" i="3"/>
  <c r="E130" i="3"/>
  <c r="E129" i="3"/>
  <c r="E126" i="3"/>
  <c r="E125" i="3"/>
  <c r="E124" i="3"/>
  <c r="E122" i="3"/>
  <c r="E121" i="3"/>
  <c r="E120" i="3"/>
  <c r="E119" i="3"/>
  <c r="E118" i="3"/>
  <c r="E117" i="3"/>
  <c r="E116" i="3"/>
  <c r="E114" i="3"/>
  <c r="E113" i="3"/>
  <c r="E112" i="3"/>
  <c r="E111" i="3"/>
  <c r="E110" i="3"/>
  <c r="E107" i="3"/>
  <c r="E106" i="3"/>
  <c r="E105" i="3"/>
  <c r="E104" i="3"/>
  <c r="E103" i="3"/>
  <c r="E102" i="3"/>
  <c r="E100" i="3"/>
  <c r="E98" i="3"/>
  <c r="E97" i="3"/>
  <c r="E96" i="3"/>
  <c r="E95" i="3"/>
  <c r="E94" i="3"/>
  <c r="E93" i="3"/>
  <c r="E92" i="3"/>
  <c r="E90" i="3"/>
  <c r="E86" i="3"/>
  <c r="E83" i="3"/>
  <c r="E82" i="3"/>
  <c r="E81" i="3"/>
  <c r="E80" i="3"/>
  <c r="E79" i="3"/>
  <c r="E78" i="3"/>
  <c r="E77" i="3"/>
  <c r="E76" i="3"/>
  <c r="E65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2" i="3"/>
  <c r="E21" i="3"/>
  <c r="E19" i="3"/>
  <c r="E18" i="3"/>
  <c r="E16" i="3"/>
  <c r="E15" i="3"/>
  <c r="E14" i="3"/>
  <c r="E13" i="3"/>
  <c r="E12" i="3"/>
  <c r="E11" i="3"/>
  <c r="E10" i="3"/>
  <c r="E9" i="3"/>
  <c r="E8" i="3"/>
  <c r="E7" i="3"/>
  <c r="E257" i="3" l="1"/>
  <c r="E16" i="2"/>
  <c r="E17" i="2"/>
  <c r="E97" i="2"/>
  <c r="E169" i="2"/>
  <c r="E262" i="2"/>
  <c r="E261" i="2"/>
  <c r="E68" i="2"/>
  <c r="E67" i="2"/>
  <c r="E100" i="2"/>
  <c r="E281" i="2"/>
  <c r="E55" i="2"/>
  <c r="E172" i="2"/>
  <c r="E80" i="2"/>
  <c r="I80" i="2"/>
  <c r="E293" i="2"/>
  <c r="E292" i="2"/>
  <c r="E88" i="2"/>
  <c r="E57" i="2"/>
  <c r="E184" i="2"/>
  <c r="E148" i="2"/>
  <c r="I148" i="2"/>
  <c r="E201" i="2"/>
  <c r="E200" i="2"/>
  <c r="E295" i="2"/>
  <c r="E75" i="2"/>
  <c r="E76" i="2"/>
  <c r="I75" i="2"/>
  <c r="E233" i="2"/>
  <c r="E234" i="2"/>
  <c r="E248" i="2"/>
  <c r="E249" i="2"/>
  <c r="E250" i="2"/>
  <c r="E251" i="2"/>
  <c r="E247" i="2"/>
  <c r="E246" i="2"/>
  <c r="E240" i="2"/>
  <c r="E217" i="2"/>
  <c r="I217" i="2"/>
  <c r="E149" i="2"/>
  <c r="I149" i="2"/>
  <c r="E147" i="2"/>
  <c r="I147" i="2"/>
  <c r="E226" i="2"/>
  <c r="E43" i="2"/>
  <c r="E92" i="2"/>
  <c r="E91" i="2"/>
  <c r="E26" i="2"/>
  <c r="E27" i="2"/>
  <c r="E89" i="2"/>
  <c r="E205" i="2"/>
  <c r="E211" i="2"/>
  <c r="E28" i="2"/>
  <c r="E29" i="2"/>
  <c r="E30" i="2"/>
  <c r="E31" i="2"/>
  <c r="E32" i="2"/>
  <c r="E33" i="2"/>
  <c r="E34" i="2"/>
  <c r="E35" i="2"/>
  <c r="E36" i="2"/>
  <c r="E192" i="2"/>
  <c r="E132" i="2"/>
  <c r="I132" i="2"/>
  <c r="E276" i="2"/>
  <c r="E42" i="2"/>
  <c r="E224" i="2" l="1"/>
  <c r="E296" i="2"/>
  <c r="E65" i="2"/>
  <c r="E238" i="2"/>
  <c r="E18" i="2"/>
  <c r="E98" i="2"/>
  <c r="E174" i="2"/>
  <c r="E193" i="2" l="1"/>
  <c r="E291" i="2"/>
  <c r="E297" i="2"/>
  <c r="E83" i="2"/>
  <c r="I83" i="2"/>
  <c r="E25" i="2"/>
  <c r="E204" i="2"/>
  <c r="E160" i="2"/>
  <c r="I160" i="2"/>
  <c r="E159" i="2"/>
  <c r="I159" i="2"/>
  <c r="E287" i="2"/>
  <c r="E288" i="2"/>
  <c r="E289" i="2"/>
  <c r="E290" i="2"/>
  <c r="E138" i="2"/>
  <c r="E230" i="2"/>
  <c r="E146" i="2"/>
  <c r="I146" i="2"/>
  <c r="E145" i="2"/>
  <c r="I145" i="2"/>
  <c r="E190" i="2"/>
  <c r="E180" i="2"/>
  <c r="E135" i="2"/>
  <c r="I135" i="2"/>
  <c r="E277" i="2"/>
  <c r="E279" i="2"/>
  <c r="E280" i="2"/>
  <c r="E282" i="2"/>
  <c r="E283" i="2"/>
  <c r="E284" i="2"/>
  <c r="E285" i="2"/>
  <c r="E286" i="2"/>
  <c r="E96" i="2"/>
  <c r="E170" i="2"/>
  <c r="E12" i="2"/>
  <c r="E41" i="2"/>
  <c r="E210" i="2"/>
  <c r="E209" i="2"/>
  <c r="E79" i="2"/>
  <c r="I79" i="2"/>
  <c r="E74" i="2"/>
  <c r="I74" i="2"/>
  <c r="E134" i="2"/>
  <c r="I134" i="2"/>
  <c r="E198" i="2"/>
  <c r="E191" i="2"/>
  <c r="E189" i="2"/>
  <c r="E188" i="2"/>
  <c r="E275" i="2"/>
  <c r="E278" i="2"/>
  <c r="E144" i="2"/>
  <c r="I144" i="2"/>
  <c r="E223" i="2"/>
  <c r="E131" i="2"/>
  <c r="I131" i="2"/>
  <c r="E95" i="2"/>
  <c r="E171" i="2"/>
  <c r="E15" i="2"/>
  <c r="E130" i="2"/>
  <c r="I130" i="2"/>
  <c r="E73" i="2"/>
  <c r="I73" i="2"/>
  <c r="E56" i="2"/>
  <c r="E54" i="2"/>
  <c r="E185" i="2"/>
  <c r="E272" i="2"/>
  <c r="E273" i="2"/>
  <c r="E274" i="2"/>
  <c r="E271" i="2"/>
  <c r="E269" i="2"/>
  <c r="E270" i="2"/>
  <c r="E237" i="2"/>
  <c r="E66" i="2"/>
  <c r="E267" i="2"/>
  <c r="E268" i="2"/>
  <c r="E264" i="2"/>
  <c r="E265" i="2"/>
  <c r="E266" i="2"/>
  <c r="E122" i="2"/>
  <c r="I122" i="2"/>
  <c r="E19" i="2"/>
  <c r="E14" i="2"/>
  <c r="E173" i="2"/>
  <c r="E143" i="2"/>
  <c r="I143" i="2"/>
  <c r="E259" i="2"/>
  <c r="E260" i="2"/>
  <c r="E263" i="2"/>
  <c r="E212" i="2"/>
  <c r="E208" i="2"/>
  <c r="E256" i="2"/>
  <c r="E257" i="2"/>
  <c r="E258" i="2"/>
  <c r="E94" i="2"/>
  <c r="E168" i="2"/>
  <c r="E183" i="2"/>
  <c r="E59" i="2"/>
  <c r="E253" i="2"/>
  <c r="E252" i="2"/>
  <c r="I76" i="2"/>
  <c r="I77" i="2"/>
  <c r="H300" i="2"/>
  <c r="E255" i="2"/>
  <c r="G300" i="2"/>
  <c r="E254" i="2"/>
  <c r="E44" i="2"/>
  <c r="E87" i="2"/>
  <c r="E245" i="2"/>
  <c r="E244" i="2"/>
  <c r="E243" i="2"/>
  <c r="E242" i="2"/>
  <c r="E241" i="2"/>
  <c r="E152" i="2"/>
  <c r="I152" i="2"/>
  <c r="E40" i="2"/>
  <c r="E58" i="2"/>
  <c r="E119" i="2"/>
  <c r="I119" i="2"/>
  <c r="E120" i="2"/>
  <c r="I120" i="2"/>
  <c r="E167" i="2"/>
  <c r="E13" i="2"/>
  <c r="E142" i="2"/>
  <c r="I142" i="2"/>
  <c r="E150" i="2"/>
  <c r="I150" i="2"/>
  <c r="E158" i="2"/>
  <c r="I158" i="2"/>
  <c r="I136" i="2"/>
  <c r="E136" i="2"/>
  <c r="E86" i="2"/>
  <c r="E222" i="2"/>
  <c r="E176" i="2"/>
  <c r="E207" i="2"/>
  <c r="E239" i="2"/>
  <c r="E236" i="2"/>
  <c r="E203" i="2"/>
  <c r="E186" i="2"/>
  <c r="E53" i="2"/>
  <c r="E235" i="2"/>
  <c r="E232" i="2"/>
  <c r="E231" i="2"/>
  <c r="I72" i="2"/>
  <c r="E72" i="2"/>
  <c r="E77" i="2"/>
  <c r="I141" i="2"/>
  <c r="E141" i="2"/>
  <c r="E199" i="2"/>
  <c r="E64" i="2"/>
  <c r="E39" i="2"/>
  <c r="E225" i="2"/>
  <c r="E221" i="2"/>
  <c r="I93" i="2"/>
  <c r="E93" i="2"/>
  <c r="I186" i="2"/>
  <c r="E182" i="2"/>
  <c r="E60" i="2"/>
  <c r="I99" i="2"/>
  <c r="E99" i="2"/>
  <c r="E20" i="2"/>
  <c r="E175" i="2"/>
  <c r="E45" i="2"/>
  <c r="I229" i="2" l="1"/>
  <c r="E229" i="2"/>
  <c r="I228" i="2"/>
  <c r="E228" i="2"/>
  <c r="I227" i="2"/>
  <c r="E227" i="2"/>
  <c r="I225" i="2"/>
  <c r="E220" i="2"/>
  <c r="I219" i="2"/>
  <c r="E219" i="2"/>
  <c r="I218" i="2"/>
  <c r="E218" i="2"/>
  <c r="I216" i="2"/>
  <c r="E216" i="2"/>
  <c r="I215" i="2"/>
  <c r="E215" i="2"/>
  <c r="I214" i="2"/>
  <c r="E214" i="2"/>
  <c r="I213" i="2"/>
  <c r="E213" i="2"/>
  <c r="I206" i="2"/>
  <c r="E206" i="2"/>
  <c r="I202" i="2"/>
  <c r="E202" i="2"/>
  <c r="E197" i="2"/>
  <c r="I196" i="2"/>
  <c r="E196" i="2"/>
  <c r="F195" i="2"/>
  <c r="F300" i="2" s="1"/>
  <c r="I194" i="2"/>
  <c r="E194" i="2"/>
  <c r="I187" i="2"/>
  <c r="E187" i="2"/>
  <c r="I181" i="2"/>
  <c r="E181" i="2"/>
  <c r="I179" i="2"/>
  <c r="E179" i="2"/>
  <c r="I178" i="2"/>
  <c r="E178" i="2"/>
  <c r="I177" i="2"/>
  <c r="E177" i="2"/>
  <c r="I175" i="2"/>
  <c r="E166" i="2"/>
  <c r="I165" i="2"/>
  <c r="E165" i="2"/>
  <c r="I164" i="2"/>
  <c r="E164" i="2"/>
  <c r="I163" i="2"/>
  <c r="E163" i="2"/>
  <c r="I162" i="2"/>
  <c r="E162" i="2"/>
  <c r="I161" i="2"/>
  <c r="E161" i="2"/>
  <c r="I157" i="2"/>
  <c r="E157" i="2"/>
  <c r="I156" i="2"/>
  <c r="E156" i="2"/>
  <c r="I155" i="2"/>
  <c r="E155" i="2"/>
  <c r="I154" i="2"/>
  <c r="E154" i="2"/>
  <c r="I153" i="2"/>
  <c r="E153" i="2"/>
  <c r="I151" i="2"/>
  <c r="E151" i="2"/>
  <c r="I140" i="2"/>
  <c r="E140" i="2"/>
  <c r="I139" i="2"/>
  <c r="E139" i="2"/>
  <c r="I137" i="2"/>
  <c r="E137" i="2"/>
  <c r="I133" i="2"/>
  <c r="E133" i="2"/>
  <c r="I129" i="2"/>
  <c r="E129" i="2"/>
  <c r="I128" i="2"/>
  <c r="E128" i="2"/>
  <c r="I127" i="2"/>
  <c r="E127" i="2"/>
  <c r="I126" i="2"/>
  <c r="E126" i="2"/>
  <c r="I125" i="2"/>
  <c r="E125" i="2"/>
  <c r="I124" i="2"/>
  <c r="E124" i="2"/>
  <c r="I123" i="2"/>
  <c r="E123" i="2"/>
  <c r="I121" i="2"/>
  <c r="E121" i="2"/>
  <c r="I118" i="2"/>
  <c r="E118" i="2"/>
  <c r="I117" i="2"/>
  <c r="E117" i="2"/>
  <c r="I116" i="2"/>
  <c r="E116" i="2"/>
  <c r="I115" i="2"/>
  <c r="E115" i="2"/>
  <c r="I114" i="2"/>
  <c r="E114" i="2"/>
  <c r="I113" i="2"/>
  <c r="E113" i="2"/>
  <c r="I112" i="2"/>
  <c r="E112" i="2"/>
  <c r="I111" i="2"/>
  <c r="E111" i="2"/>
  <c r="I110" i="2"/>
  <c r="E110" i="2"/>
  <c r="I109" i="2"/>
  <c r="E109" i="2"/>
  <c r="I108" i="2"/>
  <c r="E108" i="2"/>
  <c r="I107" i="2"/>
  <c r="E107" i="2"/>
  <c r="I106" i="2"/>
  <c r="E106" i="2"/>
  <c r="I105" i="2"/>
  <c r="E105" i="2"/>
  <c r="I104" i="2"/>
  <c r="E104" i="2"/>
  <c r="I103" i="2"/>
  <c r="E103" i="2"/>
  <c r="I102" i="2"/>
  <c r="E102" i="2"/>
  <c r="I101" i="2"/>
  <c r="E101" i="2"/>
  <c r="I90" i="2"/>
  <c r="E90" i="2"/>
  <c r="I85" i="2"/>
  <c r="E85" i="2"/>
  <c r="I84" i="2"/>
  <c r="E84" i="2"/>
  <c r="I82" i="2"/>
  <c r="E82" i="2"/>
  <c r="I81" i="2"/>
  <c r="E81" i="2"/>
  <c r="I78" i="2"/>
  <c r="E78" i="2"/>
  <c r="I71" i="2"/>
  <c r="E71" i="2"/>
  <c r="I70" i="2"/>
  <c r="E70" i="2"/>
  <c r="I69" i="2"/>
  <c r="E69" i="2"/>
  <c r="I63" i="2"/>
  <c r="E63" i="2"/>
  <c r="I62" i="2"/>
  <c r="E62" i="2"/>
  <c r="I61" i="2"/>
  <c r="E61" i="2"/>
  <c r="I60" i="2"/>
  <c r="E52" i="2"/>
  <c r="I51" i="2"/>
  <c r="E51" i="2"/>
  <c r="I50" i="2"/>
  <c r="E50" i="2"/>
  <c r="I49" i="2"/>
  <c r="E49" i="2"/>
  <c r="I48" i="2"/>
  <c r="E48" i="2"/>
  <c r="I47" i="2"/>
  <c r="E47" i="2"/>
  <c r="I46" i="2"/>
  <c r="E46" i="2"/>
  <c r="I45" i="2"/>
  <c r="E38" i="2"/>
  <c r="I37" i="2"/>
  <c r="E37" i="2"/>
  <c r="I28" i="2"/>
  <c r="I27" i="2"/>
  <c r="I24" i="2"/>
  <c r="E24" i="2"/>
  <c r="I23" i="2"/>
  <c r="E23" i="2"/>
  <c r="E22" i="2"/>
  <c r="I21" i="2"/>
  <c r="E21" i="2"/>
  <c r="I20" i="2"/>
  <c r="E11" i="2"/>
  <c r="I10" i="2"/>
  <c r="E10" i="2"/>
  <c r="I9" i="2"/>
  <c r="E9" i="2"/>
  <c r="I8" i="2"/>
  <c r="E8" i="2"/>
  <c r="I7" i="2"/>
  <c r="E7" i="2"/>
  <c r="E300" i="2" l="1"/>
  <c r="E302" i="2" s="1"/>
  <c r="I195" i="2"/>
  <c r="E195" i="2"/>
  <c r="E50" i="1"/>
  <c r="E277" i="1"/>
  <c r="H285" i="1"/>
  <c r="F285" i="1" l="1"/>
  <c r="E198" i="1"/>
  <c r="E197" i="1"/>
  <c r="E196" i="1"/>
  <c r="E195" i="1"/>
  <c r="E194" i="1"/>
  <c r="E191" i="1"/>
  <c r="E186" i="1"/>
  <c r="E185" i="1"/>
  <c r="E184" i="1"/>
  <c r="E183" i="1"/>
  <c r="E182" i="1"/>
  <c r="E181" i="1"/>
  <c r="E179" i="1"/>
  <c r="E178" i="1"/>
  <c r="E177" i="1"/>
  <c r="E175" i="1"/>
  <c r="E174" i="1"/>
  <c r="E172" i="1"/>
  <c r="E171" i="1"/>
  <c r="E170" i="1"/>
  <c r="E169" i="1"/>
  <c r="E168" i="1"/>
  <c r="E159" i="1"/>
  <c r="E156" i="1"/>
  <c r="E155" i="1"/>
  <c r="E154" i="1"/>
  <c r="E153" i="1"/>
  <c r="E152" i="1"/>
  <c r="E151" i="1"/>
  <c r="E150" i="1"/>
  <c r="E149" i="1"/>
  <c r="E148" i="1"/>
  <c r="E142" i="1"/>
  <c r="E141" i="1"/>
  <c r="E140" i="1"/>
  <c r="E135" i="1"/>
  <c r="E132" i="1"/>
  <c r="E131" i="1"/>
  <c r="E130" i="1"/>
  <c r="E129" i="1"/>
  <c r="E128" i="1"/>
  <c r="E127" i="1"/>
  <c r="E126" i="1"/>
  <c r="E125" i="1"/>
  <c r="E124" i="1"/>
  <c r="E123" i="1"/>
  <c r="E121" i="1"/>
  <c r="E120" i="1"/>
  <c r="E118" i="1"/>
  <c r="E117" i="1"/>
  <c r="E116" i="1"/>
  <c r="E115" i="1"/>
  <c r="E114" i="1"/>
  <c r="E113" i="1"/>
  <c r="E112" i="1"/>
  <c r="E99" i="1"/>
  <c r="E98" i="1"/>
  <c r="E104" i="1"/>
  <c r="E81" i="1"/>
  <c r="E80" i="1"/>
  <c r="E79" i="1"/>
  <c r="E78" i="1"/>
  <c r="E75" i="1"/>
  <c r="E72" i="1"/>
  <c r="E71" i="1"/>
  <c r="E68" i="1"/>
  <c r="E67" i="1"/>
  <c r="E66" i="1"/>
  <c r="E65" i="1"/>
  <c r="E64" i="1"/>
  <c r="E63" i="1"/>
  <c r="E61" i="1"/>
  <c r="E60" i="1"/>
  <c r="E59" i="1"/>
  <c r="E58" i="1"/>
  <c r="E57" i="1"/>
  <c r="E56" i="1"/>
  <c r="E55" i="1"/>
  <c r="E54" i="1"/>
  <c r="G52" i="1"/>
  <c r="E49" i="1"/>
  <c r="E48" i="1"/>
  <c r="E47" i="1"/>
  <c r="E46" i="1"/>
  <c r="E45" i="1"/>
  <c r="E44" i="1"/>
  <c r="E43" i="1"/>
  <c r="E42" i="1"/>
  <c r="E36" i="1"/>
  <c r="E35" i="1"/>
  <c r="E34" i="1"/>
  <c r="E33" i="1"/>
  <c r="E32" i="1"/>
  <c r="E31" i="1"/>
  <c r="E27" i="1"/>
  <c r="E28" i="1"/>
  <c r="E26" i="1"/>
  <c r="E21" i="1"/>
  <c r="E20" i="1"/>
  <c r="E19" i="1"/>
  <c r="E18" i="1"/>
  <c r="E17" i="1"/>
  <c r="E16" i="1"/>
  <c r="E15" i="1"/>
  <c r="E14" i="1"/>
  <c r="E13" i="1"/>
  <c r="E41" i="1" l="1"/>
  <c r="E40" i="1"/>
  <c r="E52" i="1"/>
  <c r="E25" i="1"/>
  <c r="E24" i="1"/>
  <c r="G22" i="1"/>
  <c r="E22" i="1" s="1"/>
  <c r="E23" i="1"/>
  <c r="G109" i="1"/>
  <c r="E119" i="1" l="1"/>
  <c r="E111" i="1"/>
  <c r="E136" i="1"/>
  <c r="E203" i="1"/>
  <c r="E90" i="1"/>
  <c r="E201" i="1"/>
  <c r="E200" i="1"/>
  <c r="E193" i="1"/>
  <c r="E199" i="1"/>
  <c r="E144" i="1"/>
  <c r="E192" i="1"/>
  <c r="E190" i="1"/>
  <c r="E189" i="1"/>
  <c r="E188" i="1"/>
  <c r="E187" i="1"/>
  <c r="E180" i="1" l="1"/>
  <c r="E103" i="1"/>
  <c r="E82" i="1"/>
  <c r="E110" i="1"/>
  <c r="E39" i="1" l="1"/>
  <c r="E158" i="1"/>
  <c r="E157" i="1"/>
  <c r="E147" i="1"/>
  <c r="G146" i="1"/>
  <c r="E146" i="1" s="1"/>
  <c r="E145" i="1"/>
  <c r="E11" i="1"/>
  <c r="E10" i="1"/>
  <c r="G9" i="1"/>
  <c r="G97" i="1"/>
  <c r="E96" i="1"/>
  <c r="G173" i="1"/>
  <c r="G108" i="1"/>
  <c r="E108" i="1" s="1"/>
  <c r="E107" i="1"/>
  <c r="G143" i="1"/>
  <c r="E143" i="1" s="1"/>
  <c r="E76" i="1"/>
  <c r="G138" i="1"/>
  <c r="E101" i="1"/>
  <c r="E88" i="1"/>
  <c r="E95" i="1"/>
  <c r="E102" i="1"/>
  <c r="G106" i="1"/>
  <c r="E94" i="1"/>
  <c r="E89" i="1"/>
  <c r="G85" i="1"/>
  <c r="E85" i="1" s="1"/>
  <c r="G86" i="1"/>
  <c r="E86" i="1" s="1"/>
  <c r="E73" i="1"/>
  <c r="E53" i="1"/>
  <c r="E62" i="1"/>
  <c r="G69" i="1"/>
  <c r="E69" i="1" s="1"/>
  <c r="E9" i="1" l="1"/>
  <c r="G77" i="1"/>
  <c r="E77" i="1" s="1"/>
  <c r="E74" i="1"/>
  <c r="E83" i="1"/>
  <c r="E84" i="1"/>
  <c r="E87" i="1"/>
  <c r="E91" i="1"/>
  <c r="E92" i="1"/>
  <c r="E93" i="1"/>
  <c r="E97" i="1"/>
  <c r="E100" i="1"/>
  <c r="E105" i="1"/>
  <c r="E106" i="1"/>
  <c r="E109" i="1"/>
  <c r="E122" i="1"/>
  <c r="E133" i="1"/>
  <c r="E134" i="1"/>
  <c r="E137" i="1"/>
  <c r="E138" i="1"/>
  <c r="E139" i="1"/>
  <c r="E160" i="1"/>
  <c r="E161" i="1"/>
  <c r="E162" i="1"/>
  <c r="E165" i="1"/>
  <c r="E167" i="1"/>
  <c r="E173" i="1"/>
  <c r="E176" i="1"/>
  <c r="E70" i="1"/>
  <c r="E12" i="1"/>
  <c r="E29" i="1"/>
  <c r="E30" i="1"/>
  <c r="E37" i="1"/>
  <c r="E38" i="1"/>
  <c r="E8" i="1"/>
  <c r="G285" i="1" l="1"/>
  <c r="E285" i="1"/>
</calcChain>
</file>

<file path=xl/sharedStrings.xml><?xml version="1.0" encoding="utf-8"?>
<sst xmlns="http://schemas.openxmlformats.org/spreadsheetml/2006/main" count="2563" uniqueCount="1103">
  <si>
    <t>Вазир</t>
  </si>
  <si>
    <t>Транспорт харажатлари</t>
  </si>
  <si>
    <t>МАЪЛУМОТ</t>
  </si>
  <si>
    <t>Лавозим</t>
  </si>
  <si>
    <t>№</t>
  </si>
  <si>
    <t>Хизмат сафари жойи ва сана</t>
  </si>
  <si>
    <t>Жами харажатлар</t>
  </si>
  <si>
    <t>жумладан</t>
  </si>
  <si>
    <t>Кунлик харажатлар</t>
  </si>
  <si>
    <t>Яшаш харажатлари</t>
  </si>
  <si>
    <t>Б.Саидов</t>
  </si>
  <si>
    <t>У.Шарифходжаев</t>
  </si>
  <si>
    <t xml:space="preserve">Вазир ўринбосари  </t>
  </si>
  <si>
    <t xml:space="preserve"> Р.Каримжонов</t>
  </si>
  <si>
    <t xml:space="preserve"> И.Джураев</t>
  </si>
  <si>
    <t>В.Ражабов</t>
  </si>
  <si>
    <t xml:space="preserve">Рахмонқулов А </t>
  </si>
  <si>
    <t xml:space="preserve">Карабаев М </t>
  </si>
  <si>
    <t xml:space="preserve">Ибрагимов М </t>
  </si>
  <si>
    <t xml:space="preserve">Жўраев Ш </t>
  </si>
  <si>
    <t>Алимардонов Қ</t>
  </si>
  <si>
    <t>Тагаев А</t>
  </si>
  <si>
    <t>Хайитов Н</t>
  </si>
  <si>
    <t>Набииев И</t>
  </si>
  <si>
    <t>Исаков Н</t>
  </si>
  <si>
    <t>Мехмоналиев И</t>
  </si>
  <si>
    <t>Ўринов Х</t>
  </si>
  <si>
    <t>ЖўраевЎ</t>
  </si>
  <si>
    <t>Хайдаров У</t>
  </si>
  <si>
    <t>Муродов Э</t>
  </si>
  <si>
    <t>Ғаниев Д</t>
  </si>
  <si>
    <t>Оқилов Қ</t>
  </si>
  <si>
    <t>Рахмонов У</t>
  </si>
  <si>
    <t>Шодмонов З</t>
  </si>
  <si>
    <t>Тўраев Р</t>
  </si>
  <si>
    <t>Тураходжаев Х</t>
  </si>
  <si>
    <t>Рахимов Н</t>
  </si>
  <si>
    <t>Ахмедов Ф</t>
  </si>
  <si>
    <t>Зарипов Ф</t>
  </si>
  <si>
    <t>Мусаев С</t>
  </si>
  <si>
    <t>Худайберганов У</t>
  </si>
  <si>
    <t>Мирбабаев Ф</t>
  </si>
  <si>
    <t>Тўхтаев Д</t>
  </si>
  <si>
    <t>Обидов С</t>
  </si>
  <si>
    <t>Қодиров С</t>
  </si>
  <si>
    <t>Бутанов С</t>
  </si>
  <si>
    <t>Фозилов Дж</t>
  </si>
  <si>
    <t>Каримов О</t>
  </si>
  <si>
    <t>Хасанов А</t>
  </si>
  <si>
    <t>Абдуғаниев А</t>
  </si>
  <si>
    <t>Рахимов А</t>
  </si>
  <si>
    <t>Мамадалиев А</t>
  </si>
  <si>
    <t xml:space="preserve">Тожиев Х </t>
  </si>
  <si>
    <t>Болаларни ижтимоий ҳимоялаш ва қўллаб-қувватлаш бошқармаси етакчи мутахассис</t>
  </si>
  <si>
    <t>Соғлом овқатлантириш ташкил этиш ва тиббий хизмат кўрсатишни мувофиқлаштириш шўбаси мудири</t>
  </si>
  <si>
    <t>АКТ инфратузилмасини ривожлантириш ва ахборот хавсизлигини таъминлаш бўлими бошлиғи</t>
  </si>
  <si>
    <t xml:space="preserve">Умумий ўрта таълим муассасалари фаолиятини мувофиқлаштириш бошқармаси бош мутахассиси </t>
  </si>
  <si>
    <t>Ўқувчиларни касбга йўналтириш ва меҳнат бозорига тайёрлаш бўлими бош мутахассиси</t>
  </si>
  <si>
    <t>Халқ таълими вазир ўринбосари котиби</t>
  </si>
  <si>
    <t>Фан олимпиадалари бўйича иқтидорли ўқувчилар билан ишлаш департаменти директори</t>
  </si>
  <si>
    <t>Умумий ўрта таълим муассасалари фаолиятини мувофиқлаштириш бошқармаси бошлиғи</t>
  </si>
  <si>
    <t>Moлия департаменти бош мутахассис</t>
  </si>
  <si>
    <t>Axborot-kommunikatsiya texnologiyalarini joriy etishni muvofiqlashtirish bo'limi</t>
  </si>
  <si>
    <t xml:space="preserve"> Иқтидорли ёшларни халқаро олимпиадаларга тайёрлаш ва терма жамоа иштирокчиларни таъминлаш бўлими Бош мутахассис</t>
  </si>
  <si>
    <t xml:space="preserve"> Олимпиадалари ташкел этиш бўлим бошлиғи</t>
  </si>
  <si>
    <t>Иқтидорли ёшларни халқаро олимпиадаларга тайёрлаш ва терма жамоа иштирокчиларни таъминлаш бўлими етакчи мутахассис</t>
  </si>
  <si>
    <t xml:space="preserve">Ихтисослаштирлган мактаблар истиқболини белгилаш шўъбаси раҳбари </t>
  </si>
  <si>
    <t>Фан олимпиадалари бўйича иқтидорли ўқувчилар билан ишлаш департаменти Назорат материалларини тайёрлаш бўлими бошлиғи</t>
  </si>
  <si>
    <t xml:space="preserve">Болаларни ижтимой ҳимоялаш ва қўллаб-қуватлаш бошқармаси етакчи муахассиси </t>
  </si>
  <si>
    <t>Болаларни ижтимой ҳимоялаш ва қўллаб-қуватлаш бошқармаси бошлиғи</t>
  </si>
  <si>
    <t>Умумий ўрта таълим муассасалари фаолиятини мувофиқлаштириш бошқармаси етакчи мутахассиси</t>
  </si>
  <si>
    <t>Таълим ва ишлаб чиқариш интеграцияси бўлими бошлиғи</t>
  </si>
  <si>
    <t xml:space="preserve">Халқ таълими муассасаларини қулилиши ва таъмирланишини мувофиқлаштриш бошқармаси бошлиғи </t>
  </si>
  <si>
    <t>Ҳудудларда ислоҳотларни жорий этилиши мониторинги бошқармаси  бош мутахассис</t>
  </si>
  <si>
    <t>Ўқувчи ва ёшлар ташкилотлари билан ишлаш бўлими бошлиғи</t>
  </si>
  <si>
    <t>Ўқув жараёнини методик жиҳатдан таъминлашни ривожлантириш бошқармаси  бош мутахассиси</t>
  </si>
  <si>
    <t>Болаларни ижтимой ҳимоялаш ва қўллаб-қўвватлаш бошқармаси бош мутахассиси</t>
  </si>
  <si>
    <t>Ҳудудларда ислоҳотларни жорий этилиши мониторинги бошқармаси бошлиғи</t>
  </si>
  <si>
    <t>Ҳудудларда ислоҳотларни жорий этилиши мониторинги бошқармаси бош мутахассиси</t>
  </si>
  <si>
    <t>Вазирнинг назорат-ҳуқуқий хизмат бош мутахассиси</t>
  </si>
  <si>
    <t>Умумий ўрта таълим муассасалари фаолиятини мувофиқлаштириш бошқармаси бошлиғи ўринбосари</t>
  </si>
  <si>
    <t>Стратегик таҳлил индикаторларни шакллантириш ва таҳлил қилиш шўбаси мудири</t>
  </si>
  <si>
    <t xml:space="preserve">Инсон ресурсларини ривожлантириш бошқармаси иш юритувчиси </t>
  </si>
  <si>
    <t>Мактабдан ташқари таълим, спорт ва туризмни ташкил этиш бошқармаси бошлиғи</t>
  </si>
  <si>
    <t>Маънавий-ахлоқий тарбия бошқармаси бош мутахассиси</t>
  </si>
  <si>
    <t>Таълим соҳасида янги ташаббусларни жорий этиш бўлими бошлиғи</t>
  </si>
  <si>
    <t>Халқ таълими муассасалари мулкидан самарали фойдаланиш ва жиҳозлашни мувофиқлаштириш бўлим бошлиғи</t>
  </si>
  <si>
    <t>Ихтисослаштирилган таълим муассасалари истиқболини белгилаш шўъбаси бош мутахассиси</t>
  </si>
  <si>
    <t xml:space="preserve">Маънавий-ахлоқий тарбия бошқармаси бошлиғи </t>
  </si>
  <si>
    <t xml:space="preserve">Таълим сифати жараёнларини мувофиқлаштириш департаментининг Таълим сифати мониторинги бошқармаси етакчи мутахассиси </t>
  </si>
  <si>
    <t>Фан олимпиадалари бўйича иқтидорли ўқувчилар билан ишлаш департаменти бош мутахассиси</t>
  </si>
  <si>
    <t>Вазирнинг биринчи ўринбосари</t>
  </si>
  <si>
    <t>Қорақалпоғистон Республикаси 25.02 - 25.02.2022 й</t>
  </si>
  <si>
    <t>Бухоро вилояти 24.02-05.03.2022 й</t>
  </si>
  <si>
    <t>Хоразм вилояти 24.02-05.03.2022 й</t>
  </si>
  <si>
    <t>Самарқанд вилояти 24.02-04.03.2022й</t>
  </si>
  <si>
    <t xml:space="preserve"> Хоразм вилояти 23.02-26.02.2022й</t>
  </si>
  <si>
    <t>Жиззах вилояти 24.02-04.03.2022й</t>
  </si>
  <si>
    <t>Қорақалпоғистон Республикаси 23.02-25.02.2022й</t>
  </si>
  <si>
    <t>Андижон вилояти  24.02-04.03.2022й</t>
  </si>
  <si>
    <t>Сирдарё вилояти 24.02.-04.03.2022й</t>
  </si>
  <si>
    <t>Фарғона вилояти 24.02.-04.03.2022й</t>
  </si>
  <si>
    <t>Сурхондарё вилояти 03.03-06.03.2022й</t>
  </si>
  <si>
    <t>Қашқадарё вилояти 24.02-05.03.2022й</t>
  </si>
  <si>
    <t>Қорақапоғистон Республикаси 20.02-25.02.2022й</t>
  </si>
  <si>
    <t>Самарқанд 09.02-11.02.2022й</t>
  </si>
  <si>
    <t>Фарғона 20.02-27.02.2022й</t>
  </si>
  <si>
    <t>Сурхондарё 16.02-18.02.2022й</t>
  </si>
  <si>
    <t>Қашқадарё 24.02-26.02.2022й</t>
  </si>
  <si>
    <t>Қорақалпоғистон Республикаси 22.02-25.02.2022й</t>
  </si>
  <si>
    <t>Фарғона 21.02-27.02.2022й</t>
  </si>
  <si>
    <t>Қорақалпоғистон Республикаси 05.02-25.02.2022й</t>
  </si>
  <si>
    <t>Қашқадарё 15.02-17.02.2022й</t>
  </si>
  <si>
    <t>Жиззах 15.02-19.02.2022й</t>
  </si>
  <si>
    <t>Қорақалпоғистон Республикаси, Навоий , Самарқанд  06.02-11.02.2022й</t>
  </si>
  <si>
    <t>Сурхондарё 24.02-26.02.2022й</t>
  </si>
  <si>
    <t>Сурхондарё, Қашқадарё  03.03-06.03.2022й</t>
  </si>
  <si>
    <t>Фарғона, Андижон, Наманган  20.02-07.03.2022й</t>
  </si>
  <si>
    <t>Сурхондарё, Қашқадарё, Бухоро, Навоий 10.03-15.03.2022й</t>
  </si>
  <si>
    <t>Сурхондарё, Қашқадарё, Бухоро, Навоий 10.03-17.03.2022й</t>
  </si>
  <si>
    <t>Сурхондарё Қашқадарё 10.03-15.03.2022й</t>
  </si>
  <si>
    <t>Қорақалпоғистон Республикаси 09.03-12.03.2022й</t>
  </si>
  <si>
    <t>Бухоро вилояти 10.03-11.03.2022й</t>
  </si>
  <si>
    <t>Сурхондарё вилояти 10.03-13.03.2022й</t>
  </si>
  <si>
    <t>Қорақалпоғистон Республикаси 11.03-12.03.2022й</t>
  </si>
  <si>
    <t>Андижон,Наманган 03.03-06.03.2022й</t>
  </si>
  <si>
    <t xml:space="preserve"> Хоразм вилояти 16.03-20.03.2022й</t>
  </si>
  <si>
    <t>Қорақалпоғистон Республикаси 27.02.2022й</t>
  </si>
  <si>
    <t>Қорақалпоғистон Республикаси 31.01-02.02.2022й</t>
  </si>
  <si>
    <t>Наманган 10.03.2022й</t>
  </si>
  <si>
    <t>Қорақалпоғистон Республикаси 11.02-15.02.2022й</t>
  </si>
  <si>
    <t>Бухоро 20.02-22.02.2022й</t>
  </si>
  <si>
    <t>Сирдарё 06.02-12.02.2022й</t>
  </si>
  <si>
    <t>Фарғона 06.12-12.12.2022й</t>
  </si>
  <si>
    <t>Бухоро 07.01-17.01.2022й</t>
  </si>
  <si>
    <t>Қорақалпоғистон Республикаси 06.02-09.02.2022й</t>
  </si>
  <si>
    <t>Навоий  08.02-10.02.2022й</t>
  </si>
  <si>
    <t>Қашқадарё 14.02-18.02.2022й</t>
  </si>
  <si>
    <t>Қорақалпоғистон Республикаси, Хоразм, Сармарқанд 04.02-11.02.2022й</t>
  </si>
  <si>
    <t>Андижон, Тошкент, Сурхондарё  25.01-15.02.2022й</t>
  </si>
  <si>
    <t>Қашқадарё  06.02-09.02.2022й</t>
  </si>
  <si>
    <t>Самарқанд 28.12.2021й</t>
  </si>
  <si>
    <t>Бухоро 02.02-04.02.2022й</t>
  </si>
  <si>
    <t>Навоий  06.02-11.02.2022й</t>
  </si>
  <si>
    <t>Навоий 06.02-11.02.2022й</t>
  </si>
  <si>
    <t>Самарқанд 06.02-12.02.2022й</t>
  </si>
  <si>
    <t>Бухоро 02.02-08.02.2022й</t>
  </si>
  <si>
    <t>Қорақалпоғистон Республикаси 03.02 - 09.02.2022 й</t>
  </si>
  <si>
    <t>Қорақалпоғистон Республикаси 03.02-09.02.2022й</t>
  </si>
  <si>
    <t>Андижон, Наманган, Қашқадарё. Сурхондарё. Сирдарё 10.12.-19.12.2022й</t>
  </si>
  <si>
    <t>Қорақалпоғистон Республикаси 03.02-06.02.2022 й</t>
  </si>
  <si>
    <t>Бухоро 02.02-03.02.2022й</t>
  </si>
  <si>
    <t>Хоразм 31.01-03.02.2022й</t>
  </si>
  <si>
    <t>Фарғона 26.01-30.01.2022й</t>
  </si>
  <si>
    <t>Қорақалпоғистон Республикаси 26.01-02.02.2022й</t>
  </si>
  <si>
    <t>Наманган 25.01-28.01.2022й</t>
  </si>
  <si>
    <t>Қорақалпоғистон Республикаси, Хоразм, Самарқанд 24.01-27.01.2022й</t>
  </si>
  <si>
    <t>Хоразм 24.01-26.01.2022й</t>
  </si>
  <si>
    <t>Андижон 08.02-12.02.2022й</t>
  </si>
  <si>
    <t>Сурхондарё 03.03-06.03.2022й</t>
  </si>
  <si>
    <t>Қорақапоғистон Республикаси 23.02-25.02.2022й</t>
  </si>
  <si>
    <t>Қорақалпоғистон Республикаси 11.03-13.03.2022й</t>
  </si>
  <si>
    <t>Қорақапоғистон Республикаси, Хоразм, Навоий, Самарқанд, Андижон 06.02-12.02.2022й</t>
  </si>
  <si>
    <t>Бухоро 02.02-02.02.2022й</t>
  </si>
  <si>
    <t xml:space="preserve">Ўзбекистон Республикаси Халқ таълими вазирлиги ходимларининг хизмат сафари харажатлари тўғрисида </t>
  </si>
  <si>
    <t>Самарқанд Жиззах вилояти 19.05-21-05.2022й</t>
  </si>
  <si>
    <t>Фарғона вилояти 28.06-29.06.2022й</t>
  </si>
  <si>
    <t xml:space="preserve">Қашқадарё  27.05-28.05.2022 йил </t>
  </si>
  <si>
    <t>Қорақалпоғистон Республикаси 14.06-14.06.2022 йил</t>
  </si>
  <si>
    <t xml:space="preserve">Қашқадарё  20.04-22.04.2022 йил </t>
  </si>
  <si>
    <t>Фарғона вилояти 29.03-1.04.2022й</t>
  </si>
  <si>
    <t>Наманган Андижон вилояти 27.04-30.04.2022й</t>
  </si>
  <si>
    <t>Бухоро вилояти 04.05-07.05.2022й</t>
  </si>
  <si>
    <t>Фарғона вилояти 10.05-13.05.2022й</t>
  </si>
  <si>
    <t>Андижон вилояти 19.05-20.05.2022й</t>
  </si>
  <si>
    <t>Лондон 21.05-25.05.2022й</t>
  </si>
  <si>
    <t>Навоий вилояти 18.05-20.05.2022й</t>
  </si>
  <si>
    <t>Сурхондарё вилояти 24.05-25.05.2022</t>
  </si>
  <si>
    <t xml:space="preserve">Қашқадарё  02.04-04.04.2022 йил </t>
  </si>
  <si>
    <t>Бухоро, Кашкадарё вилояти 03.06-07.06.2022</t>
  </si>
  <si>
    <t xml:space="preserve">Қашқадарё вилояти   13.04-17.04.2022 йил </t>
  </si>
  <si>
    <t xml:space="preserve">Қашқадарё вилояти   20.04-23.04.2022 йил </t>
  </si>
  <si>
    <t>Хоразм вилояти 15.06-17.06.2022й</t>
  </si>
  <si>
    <t>Қашқадарё вилояти 09.06-11.06.2022й</t>
  </si>
  <si>
    <t>Фарғона вилояти 29.03-01.04.2022й</t>
  </si>
  <si>
    <t>Фарғона вилояти 11.04-14.04.2022й</t>
  </si>
  <si>
    <t>Қашқадарё вилояти 26.04-28.04.2022 й</t>
  </si>
  <si>
    <t>Фарғона вилояти 05.05-10.05.2022й</t>
  </si>
  <si>
    <t>Хоразм вилояти 16.04-17.04.2022й</t>
  </si>
  <si>
    <t>Қашқадарё вилояти 04.05-04.05.2022 й</t>
  </si>
  <si>
    <t>Сурхондарё вилояти 10.06-18.06.2022й</t>
  </si>
  <si>
    <t>Наманган вилояти 27.05-28.05.2022й</t>
  </si>
  <si>
    <t>Қашқадарё, Бухоро, Навоий вилояти  12.03-16.03.2022й</t>
  </si>
  <si>
    <t xml:space="preserve">Самарканд вилояти  24.03-28.03.2022 йил </t>
  </si>
  <si>
    <t>Фарғона вилояти 06.05-08.05.2022й</t>
  </si>
  <si>
    <t>Самарқанд вилояти 20.06-23.06.2022й</t>
  </si>
  <si>
    <t>Комилов Т</t>
  </si>
  <si>
    <t>Навоий вилояти 01.06-03.06.2022й</t>
  </si>
  <si>
    <t>Сурхондарё вилояти 21.04-27.04.2022й</t>
  </si>
  <si>
    <t>Хоразм вилояти 21.02-25.02.2022й</t>
  </si>
  <si>
    <t>Наманган вилояти 31.05.2022й</t>
  </si>
  <si>
    <t>Андижон вилояти  28.04-30.04.2022й</t>
  </si>
  <si>
    <t>Қорақалпоғистон Республикаси 11.03-11.03.2022 йил</t>
  </si>
  <si>
    <t>Бухоро вилояти 06.05-07.05.2022й</t>
  </si>
  <si>
    <t>Андижон вилояти 09.05-12.05.2022й</t>
  </si>
  <si>
    <t>Қорақалпоғистон Республикаси 14.06-15.06.2022 йил</t>
  </si>
  <si>
    <t>Жиззах вилояти 07.04-09.04.2022й</t>
  </si>
  <si>
    <t>Сурхондарё вилояти 20.04-22.04.2022й</t>
  </si>
  <si>
    <t>Навоий вилояти 07.06-11.06.2022й</t>
  </si>
  <si>
    <t>Жиззах вилояти 02.06-05.06.2022й</t>
  </si>
  <si>
    <t>Қашқадарё вилояти 13.04-15.04.2022й</t>
  </si>
  <si>
    <t>Қашқадарё вилояти 27.04-29.04.2022й</t>
  </si>
  <si>
    <t>Навоий вилояти 13.04-15.04.2022 йил</t>
  </si>
  <si>
    <t>Фарғона вилояти 20.04.-21.04.2022й</t>
  </si>
  <si>
    <t>Наманган, Андижон вилояти 27.04-30.04.2022й</t>
  </si>
  <si>
    <t>Бухоро, Навоий вилояти 04.05-08.05.2022й</t>
  </si>
  <si>
    <t>Туркия 05.06-13.06.2022й</t>
  </si>
  <si>
    <t>Қашқадарё вилояти 27.05-28.05.2022й</t>
  </si>
  <si>
    <t xml:space="preserve">Самарканд.Жиззах вилоятлари 19.05-21.05.2022 йил </t>
  </si>
  <si>
    <t>Фарғона вилояти 07.05.2022й</t>
  </si>
  <si>
    <t>Қашқадарё вилояти 07.04-09.04.2022й</t>
  </si>
  <si>
    <t>Фарғона вилояти 12.04-13.04.2022й</t>
  </si>
  <si>
    <t>Бухоро вилояти 15.03-18.03-2022й</t>
  </si>
  <si>
    <t>Қашқадарё вилояти 19.05-21.05.2022й</t>
  </si>
  <si>
    <t>Навоий вилояти 18.05-19.05.2022й</t>
  </si>
  <si>
    <t>Қашқадарё вилояти 27.05-28.05.2022 й</t>
  </si>
  <si>
    <t>Фарғона вилояти 05.05-14.05.2022й</t>
  </si>
  <si>
    <t>Хоразм вилояти 07.04-11.04.2022й</t>
  </si>
  <si>
    <t>Қашқадарё вилояти 03.06-04.06.2022 й</t>
  </si>
  <si>
    <t>Бухоро вилояти 20.04-22.04.2022й</t>
  </si>
  <si>
    <t>Фарғона вилояти 06.05-14.05.2022й</t>
  </si>
  <si>
    <t>Наманган вилояти 14.05-17.05.2022й</t>
  </si>
  <si>
    <t xml:space="preserve"> Хоразм вилояти 06.04-09.04.2022й</t>
  </si>
  <si>
    <t>Қашқадарё вилояти 20.04-22.04.2022й</t>
  </si>
  <si>
    <t>Андижон,Наманган вилояти 27.04-30.04.2022й</t>
  </si>
  <si>
    <t>Фарғона виляти 29.03-01.04.2022й</t>
  </si>
  <si>
    <t>Қорақапоғистон Республикаси 14.06.2022й</t>
  </si>
  <si>
    <t>Фарғона виляти 10.05-13.05.2022й</t>
  </si>
  <si>
    <t>Бухоро, Навоий вилояти 04.05-07.05.2022й</t>
  </si>
  <si>
    <t>Жиззах, Самарқанд вилояти 01.04-05.04.2022й</t>
  </si>
  <si>
    <t>Хикматов Нодир</t>
  </si>
  <si>
    <t>Самарқанд вилояти  04.04-08.04.2022й</t>
  </si>
  <si>
    <t>Сурхандарё вилояти 17.05-21.05.2022йил</t>
  </si>
  <si>
    <t>Бухоро Навоий вилояти 04.05-08.05.2022й</t>
  </si>
  <si>
    <t>Самарканд Жиззах вилоят 19.05-21.05.2022й</t>
  </si>
  <si>
    <t>Жиззах вилояти 01.05-05.05.2022й</t>
  </si>
  <si>
    <t>Навоий вилояти 08.06-11.06.2022й</t>
  </si>
  <si>
    <t>Андижон вилояти 19.05-24.05.2022й</t>
  </si>
  <si>
    <t>Самарқанд вилояти 02.06-05.06.2022й</t>
  </si>
  <si>
    <t>Самарқанд вилояти 13.04-15.04.2022й</t>
  </si>
  <si>
    <t>Жиззах вилояти 27.04-28.04.2022й</t>
  </si>
  <si>
    <t>Қашқадарё вилояти 09.05-12.05.2022й</t>
  </si>
  <si>
    <t>Наманган вилояти 20.04-21.04.2022й</t>
  </si>
  <si>
    <t>Хоразм вилояти 13.04-15.04.2022й</t>
  </si>
  <si>
    <t>Андижон Наманган вилояти 24.05-30.05.2022й</t>
  </si>
  <si>
    <t xml:space="preserve">Самарканд,Жиззах вилояти 24.03-31.03.2022йил </t>
  </si>
  <si>
    <t xml:space="preserve">Фаргона Андижон Наманган вилояти 04.04-06.04.2022 йил </t>
  </si>
  <si>
    <t>Фарғона виляти 06.05-08.05.2022й</t>
  </si>
  <si>
    <t>Қашқадарё вилояти 12.04-13.04.2022й</t>
  </si>
  <si>
    <t>Фарғона вилоти 16.05-18.05.2022й</t>
  </si>
  <si>
    <t>Заитов Суннат</t>
  </si>
  <si>
    <t>Халқ таълими вазир хайдовчиси</t>
  </si>
  <si>
    <t>Фаргона вилояти 29.03-01.04.2022й</t>
  </si>
  <si>
    <t>Фаргона вилояти 28.06-29.06.2022й</t>
  </si>
  <si>
    <t>Андижон, Наманган вилояти  27.04-30.04.2022й</t>
  </si>
  <si>
    <t>Бухгалтерия хисоби ва хисоботи бошкармаси 
бошлиги уринбосаари</t>
  </si>
  <si>
    <t>Навоий вилояти 02.04-10.04.2022 йил</t>
  </si>
  <si>
    <t>Фаргона вилояти 11.04-14.04.2022й</t>
  </si>
  <si>
    <t>Қашқадарё вилояти 09.06-11.06.2022 й</t>
  </si>
  <si>
    <t>Фаргона вилояти 05.05-10.05.2022й</t>
  </si>
  <si>
    <t>Ички аудит ва молиявий назорат бошкармаси худудий хизмат аудитори ( Наманган  вилояти)</t>
  </si>
  <si>
    <t xml:space="preserve">Тошкент шахар 25.01-19.02.2022 йил </t>
  </si>
  <si>
    <t>Ички аудит ва молиявий назорат бошкармаси худудий хизмат аудитори ( Хоразм  вилояти)</t>
  </si>
  <si>
    <t xml:space="preserve">Тошкент шахар 23.01-24.02.2022 йил </t>
  </si>
  <si>
    <t>Ички аудит ва молиявий назорат бошкармаси худудий хизмат аудитори ( Бухоро вилояти)</t>
  </si>
  <si>
    <t xml:space="preserve">Тошкент шахар 24.01-24.02.2022 йил </t>
  </si>
  <si>
    <t>Рахмонов Д</t>
  </si>
  <si>
    <t>Андижон, Наманган вилояти 03.03-06.03.2022й</t>
  </si>
  <si>
    <t>Фаргона вилояти 06.05-08.05.2022й</t>
  </si>
  <si>
    <t>Муротов Т</t>
  </si>
  <si>
    <t>Қашқадарё вилояти 11.04-15.04.2022й</t>
  </si>
  <si>
    <t>Қашқадарё вилояти 18.04-23.04.2022й</t>
  </si>
  <si>
    <t>Орипов А.</t>
  </si>
  <si>
    <t>Эргашев Ф</t>
  </si>
  <si>
    <t>Ички аудит ва молиявий назорат бошкармаси худудий хизмат аудитори ( Тошкент  вилояти)</t>
  </si>
  <si>
    <t>Сурхондарё вилояти 30.03-09.04.2022й</t>
  </si>
  <si>
    <t>Алимқулов Б</t>
  </si>
  <si>
    <t>Мурожаатлар билан ишлаш шўьбаси мудири</t>
  </si>
  <si>
    <t>Фарғона вилояти 18.01-22.01.2022Й</t>
  </si>
  <si>
    <t>Қашқадарё вилояти 25.08-27.08.2021й</t>
  </si>
  <si>
    <t>Бухоро вилояти 02.02-03.02.2022й</t>
  </si>
  <si>
    <t>Мусаев К</t>
  </si>
  <si>
    <t xml:space="preserve"> Халқ таълими вазирининг назорат-ҳуқуқий хизмат бош мутахассиси</t>
  </si>
  <si>
    <t>Бухоро вилояти 11.04-26.04.2022й</t>
  </si>
  <si>
    <t xml:space="preserve">Ибрагимов О </t>
  </si>
  <si>
    <t>Жиззах вилояти 23.05-24.05.2022й</t>
  </si>
  <si>
    <t xml:space="preserve">Қозоғистон Республикаси 11.04-28.04.2022й </t>
  </si>
  <si>
    <t>Худаяров С</t>
  </si>
  <si>
    <t>Хоразм вилояти 11.04-28.04.2022й</t>
  </si>
  <si>
    <t>Ганиев О</t>
  </si>
  <si>
    <t>Ураков К</t>
  </si>
  <si>
    <t>ИТ фоалятини мувофиқлаштириш бўлими бош мутахассиси</t>
  </si>
  <si>
    <t>Қашқадарё вилояти 14.04-17.04.2022й</t>
  </si>
  <si>
    <t>Абдусаломов Амрилло</t>
  </si>
  <si>
    <t>АКТ инфратузилмасини ривожлантириш ва ахборот хавсизлигини таъминлаш бўлими бош мутахассиси</t>
  </si>
  <si>
    <t xml:space="preserve">Қозоғистон Республикаси 25.04-06.05.2022й </t>
  </si>
  <si>
    <t>Муминов Сарвар</t>
  </si>
  <si>
    <t>АКТ жорий этишни мувофиклаштириш бўлими бош мутахассиси</t>
  </si>
  <si>
    <t>Андижон, Фарғона Наманган вилояти 23.02-27.02.2022й</t>
  </si>
  <si>
    <t>Хоразм вилояти 27.05-29.05.2022й</t>
  </si>
  <si>
    <t>Нормуродов Ш</t>
  </si>
  <si>
    <t>Стратегик таҳлил индикаторларни шакллантириш ва таҳлил қилиш етакчи мутахассиси</t>
  </si>
  <si>
    <t>Мухтаров О.</t>
  </si>
  <si>
    <t xml:space="preserve"> Халқ таълими вазирининг назорат-ҳуқуқий хизмат бошлиғи</t>
  </si>
  <si>
    <t>Мамараимова Н.</t>
  </si>
  <si>
    <t>Халқ таълими вазирининг маслахатчиси</t>
  </si>
  <si>
    <t>Фарғона вилояти 30.05-04.06.2022й</t>
  </si>
  <si>
    <t>Қашқадарё вилояти 10.05-14.05.2022й</t>
  </si>
  <si>
    <t>Қурбонов Э.</t>
  </si>
  <si>
    <t>Халқаро рейтинг бўлими шўъба мудири</t>
  </si>
  <si>
    <t>Каримов В</t>
  </si>
  <si>
    <t>Коррупцияга карши курашиш комплекс назорат амалга ошириш шўьбаси бош мутахассиси</t>
  </si>
  <si>
    <t>Сурхандарё вилояти 17.05-19.05.2022йил</t>
  </si>
  <si>
    <t>Маматов Б</t>
  </si>
  <si>
    <t>Бош юрист консулть</t>
  </si>
  <si>
    <t>Турдиқулов Н</t>
  </si>
  <si>
    <t>Андижон вилояти 18.03-22.03.2022й</t>
  </si>
  <si>
    <t>Тухатабоев Ш</t>
  </si>
  <si>
    <t>Зупаров Р</t>
  </si>
  <si>
    <t>ДХШ бўлими бошлиғи</t>
  </si>
  <si>
    <t>Қудратов И</t>
  </si>
  <si>
    <t>Ички аудит ва молиявий назорат бошкармаси  аудитири</t>
  </si>
  <si>
    <t>Сурхандарё вилояти 12.05-16.05.2022йил</t>
  </si>
  <si>
    <t>Бухаров Д</t>
  </si>
  <si>
    <t xml:space="preserve"> Халқ таълими вазирининг назорат-ҳуқуқий хизмат бошқармаси бошлиғи</t>
  </si>
  <si>
    <t>Ахмадалиев Э</t>
  </si>
  <si>
    <t>Маънавият ва маърифат бошқармаси бош мутахассиси</t>
  </si>
  <si>
    <t>Сирдарё вилояти 26.05.-29.05.2022й</t>
  </si>
  <si>
    <t>Махкамов Н</t>
  </si>
  <si>
    <t>Андижон вилояти 15.01-16.05.2022й</t>
  </si>
  <si>
    <t>Маликов В</t>
  </si>
  <si>
    <t>Андижон вилояти 07.01-16.05.2022й</t>
  </si>
  <si>
    <t>Турғунов М</t>
  </si>
  <si>
    <t>Ички аудит ва молиявий назорат бошкармаси худудий хизмат аудитори ( Фарғона  вилояти)</t>
  </si>
  <si>
    <t>Андижон вилояти 07.01-18.05.2022й</t>
  </si>
  <si>
    <t>Бурхонов А</t>
  </si>
  <si>
    <t>Бухаров А</t>
  </si>
  <si>
    <t>Назаров В</t>
  </si>
  <si>
    <t>Ички аудит ва молиявий назорат бошкармаси худудий хизмат аудитори ( Самарқанд  вилояти)</t>
  </si>
  <si>
    <t>Қашқадарё вилояти 18.05-20.05.2022й</t>
  </si>
  <si>
    <t>Саломов Т</t>
  </si>
  <si>
    <t>Ички аудит ва молиявий назорат бошкармаси бошлиғи ўринбосари</t>
  </si>
  <si>
    <t>Андижон, Фарғона  вилояти 04.05-06.05.2022й</t>
  </si>
  <si>
    <t>Андижон вилояти 24.04-25.04.2022й</t>
  </si>
  <si>
    <t>Ахмедов Б</t>
  </si>
  <si>
    <t>Ички аудит ва молиявий назорат бошкармаси бошлиғи</t>
  </si>
  <si>
    <t>Бухоро вилояти 15.05-17.05-2022й</t>
  </si>
  <si>
    <t xml:space="preserve">Ички аудит ва молиявий назорат бошкармаси худудий хизмат аудитори шўъбаси мудири </t>
  </si>
  <si>
    <t>Сурхондарё, Қашқадарё вилояти 06.05-10.05.2022й</t>
  </si>
  <si>
    <t>Уринов Ф</t>
  </si>
  <si>
    <t>Ўқув жараёнини методик жиҳатдан таъминлашни ривожлантириш бўлим  етакчи мутахассиси</t>
  </si>
  <si>
    <t>Сурхондарё вилояти 23.05-25.05.2022й</t>
  </si>
  <si>
    <t>Эшдавлатов А</t>
  </si>
  <si>
    <t xml:space="preserve">Кадрларни жой-жойига қўйиш шўъбаси мудири </t>
  </si>
  <si>
    <t>Жиззах вилояти 23.05-25.05.2022й</t>
  </si>
  <si>
    <t>Леонид М</t>
  </si>
  <si>
    <t>Ходимлар билан ишлаш бошлиғи ўринбосари</t>
  </si>
  <si>
    <t xml:space="preserve">Мирахмедов М </t>
  </si>
  <si>
    <t>Юридик бўлим бошлиғи</t>
  </si>
  <si>
    <t>Давлетбоев О</t>
  </si>
  <si>
    <t>Ўқув жараёнини методик жиҳатдан таъминлашни ривожлантириш бўлими бошлиғи</t>
  </si>
  <si>
    <t>Бухоро вилояти 25.05-27.05.2022й</t>
  </si>
  <si>
    <t>Фарғона вилояти 15.06-16.06.2022й</t>
  </si>
  <si>
    <t>Вохидов Б</t>
  </si>
  <si>
    <t xml:space="preserve"> Таълим сифати мониторинги бошқармаси бош мутахассиси </t>
  </si>
  <si>
    <t>Умаров Ш</t>
  </si>
  <si>
    <t>Ахмедов Р</t>
  </si>
  <si>
    <t>Шаропов Ф</t>
  </si>
  <si>
    <t>Адамбаев Р</t>
  </si>
  <si>
    <t>Тухтабоев Ш</t>
  </si>
  <si>
    <t>Гафуров Ж</t>
  </si>
  <si>
    <t>Мирходиев Х</t>
  </si>
  <si>
    <t>Ўктамов А</t>
  </si>
  <si>
    <t>01.07.2022 йил ҳолатига</t>
  </si>
  <si>
    <t>Хўжақулов Лазиз</t>
  </si>
  <si>
    <t xml:space="preserve"> Таълим сифати жараёнларини мувофиқлаштириш департаменти директори</t>
  </si>
  <si>
    <t>Наманган вилояти 20.05-20.05.2022й</t>
  </si>
  <si>
    <t>Бухоро вилояти 05.06-06.06.2022й</t>
  </si>
  <si>
    <t xml:space="preserve">Ўзбекистон Республикаси Халқ таълими вазирлиги раҳбариятининг хизмат сафари харажатлари тўғрисида </t>
  </si>
  <si>
    <t>Қорақалпоғистон Республикаси 27.01-02.02.2022й</t>
  </si>
  <si>
    <t>Қорақалпоғистон Республикаси 03.02-09.02.2022 й</t>
  </si>
  <si>
    <t>Қорақалпоғистон Республикаси 20.02-25.02.2022й</t>
  </si>
  <si>
    <t>Қорақалпоғистон Республикаси 11.02 - 15.02.2022 й</t>
  </si>
  <si>
    <t>Қашқадарё, Бухоро, Навоий 12.03-16.03.2022й</t>
  </si>
  <si>
    <t>Бухоро 07.12-14.12.2021й</t>
  </si>
  <si>
    <t>Қашқадарё 13.02-18.02.2022й</t>
  </si>
  <si>
    <t>Андижон, Наманган, Қашқадарё. Сурхондарё. Сирдарё 10.12.-19.12.2021й</t>
  </si>
  <si>
    <t>Мусаев Сардор Қобилович</t>
  </si>
  <si>
    <t>Ўктамов Ў</t>
  </si>
  <si>
    <t>Шаймарданов А</t>
  </si>
  <si>
    <t>nvestitsiyalarni jalb qilish va ularni monitoringi bo'limi bosh mutaxassisi</t>
  </si>
  <si>
    <t>Хиндистон Республикаси 20.12.2021 йил 233-Х</t>
  </si>
  <si>
    <t>Султонов А</t>
  </si>
  <si>
    <t>Мактабларнинг истиқболли моделлари ва давлат-хусусий шериклик бошқармаси бошлиғи</t>
  </si>
  <si>
    <t>Қозоғистон Республикаси 15.12.2021 йил 230-Х</t>
  </si>
  <si>
    <t>Қашқадарё вилояти 24.02-26.02.2022й</t>
  </si>
  <si>
    <t>Қашқадарё вилояти 24.02-04.03.2022й</t>
  </si>
  <si>
    <t xml:space="preserve"> </t>
  </si>
  <si>
    <t>Қорақалпоғистон Республикаси 10.03-15.03.2022 й</t>
  </si>
  <si>
    <t>Фарғона вилояти 29.03.-01.04.2022й</t>
  </si>
  <si>
    <t>Вазир ҳайдовчиси</t>
  </si>
  <si>
    <t>Гафуров Жасур</t>
  </si>
  <si>
    <t>Бухгалтерия ҳисоби ва ҳисоботи бошқармаси</t>
  </si>
  <si>
    <t>Навоий вилояти 02.04.-10.04.2022й</t>
  </si>
  <si>
    <t>Самарқанд, Жиззах вилояти 24.03-31.03.2022й</t>
  </si>
  <si>
    <t>Фарғона, Андижон, Наманган  04.04-06.04.2022й</t>
  </si>
  <si>
    <t>Қашқадарё вилояти 02.04-04.04.2022 й</t>
  </si>
  <si>
    <t>Самарқанд вилояти 24.03-28.03.2022й</t>
  </si>
  <si>
    <t>Фарғона вилоти 29.03-01.04.2022й</t>
  </si>
  <si>
    <t>Бухоро вилояти 15.03-18.03.2022й</t>
  </si>
  <si>
    <t>Қорақалпоғистон Республикаси 11.03 - 11.03.2022 й</t>
  </si>
  <si>
    <t xml:space="preserve">Тухтабоев Шавкат </t>
  </si>
  <si>
    <t>Ички аудит ва молиявий назорат бошқармаси ҳудудий хизмат бошқармаси (Наманган)</t>
  </si>
  <si>
    <t>Тошкент шаҳар 25.01-19.02.2022й</t>
  </si>
  <si>
    <t>Адамбаев Рустам</t>
  </si>
  <si>
    <t>Ички аудит ва молиявий назорат бошқармаси ҳудудий хизмат бошқармаси (Хоразм)</t>
  </si>
  <si>
    <t>Тошкент шаҳар 23.01-24.02.2022й</t>
  </si>
  <si>
    <t>Ички аудит ва молиявий назорат бошқармаси ҳудудий хизмат бошқармаси (Бухоро)</t>
  </si>
  <si>
    <t>Тошкент шаҳар 24.01-24.02.2022й</t>
  </si>
  <si>
    <t>Фарғона вилояти 11.04.-14.04.2022й</t>
  </si>
  <si>
    <t>Самарқанд вилояти  13.04-15.04.2022й</t>
  </si>
  <si>
    <t>Молия департаменти бош мутахасис</t>
  </si>
  <si>
    <t>Самарқанд вилояти 04.04.-08.04.2022й</t>
  </si>
  <si>
    <t>Рахимов Дилшод</t>
  </si>
  <si>
    <t>Андижон, Наманган 03.03.-06.03.2022й</t>
  </si>
  <si>
    <t>Хорази вилояти 13.04-15.04.2022й</t>
  </si>
  <si>
    <t>Жиззах, Самарқанд, Навоий вилояти 01.04-05.04.2022й</t>
  </si>
  <si>
    <t>Қашқадарё 12.04-13.04.2022й</t>
  </si>
  <si>
    <t>Қашқадарё вилояти 13.04.-15.04.2022й</t>
  </si>
  <si>
    <t>Хорази вилояти 06.04-09.04.2022й</t>
  </si>
  <si>
    <t>Хоразм вилояти 07.04-11.04.2022 й</t>
  </si>
  <si>
    <t>Қашқадарё 20.04-22.04.2022й</t>
  </si>
  <si>
    <t>Навоий вилояти 13.04.-15.04.2022й</t>
  </si>
  <si>
    <t>Қашқадарё вилояти 13.04-17.04.2022 й</t>
  </si>
  <si>
    <t>Эргашев Фарход</t>
  </si>
  <si>
    <t>Ички аудит ва молиявий назорат бошқармаси ҳудудий хизмат бошқармаси (Тошкент вилояти)</t>
  </si>
  <si>
    <t>Орипов Амирдон</t>
  </si>
  <si>
    <t>Муродов Тилло</t>
  </si>
  <si>
    <t>Қашқадарё вилояти 18.03-23.03.2022й</t>
  </si>
  <si>
    <t>Қашқадарё вилояти 20.04-23.04.2022 й</t>
  </si>
  <si>
    <t>Алимкулов Бахриддин</t>
  </si>
  <si>
    <t>Мурожатлар билан ишлаш шўба мудири</t>
  </si>
  <si>
    <t>Фарғона вилояти 18.01.-22.01.2022й</t>
  </si>
  <si>
    <t>Хасанов Азиз</t>
  </si>
  <si>
    <t>Хасанов Алберт</t>
  </si>
  <si>
    <t>Назорат-ҳуқуқий хизмат бошлиғи ўринбосари</t>
  </si>
  <si>
    <t>Навоий вилояти 11.04-28.04.2022й</t>
  </si>
  <si>
    <t>Қашқадарё вилояти 26.04-28.04.2022й</t>
  </si>
  <si>
    <t>Наманган, Андижон вилоятлари 27.04-30.042022й</t>
  </si>
  <si>
    <t>Мусаев Комилжон</t>
  </si>
  <si>
    <t>Назорат-ҳуқуқий хизмат бош мутахассис</t>
  </si>
  <si>
    <t>Иброгимов Отабк</t>
  </si>
  <si>
    <t>Қорақалпоғистон Республикаси 11.04-28.04.2022й</t>
  </si>
  <si>
    <t>Қашқадарё вилояти 26.04.-28.04.2022й</t>
  </si>
  <si>
    <t>Навоий, Бухоро вилоятлари 04.05-07.05.2022й</t>
  </si>
  <si>
    <t>Худаяров Содиқ</t>
  </si>
  <si>
    <t>Ганиев Отабев</t>
  </si>
  <si>
    <t>IT фаолиятини мувоқиқлаштириш бўлими бош мутахассис</t>
  </si>
  <si>
    <t>Фарғона 06.05-08.05.2022й</t>
  </si>
  <si>
    <t>Фарғона вилояти 06.04-08.04.2022й</t>
  </si>
  <si>
    <t>Мўминов Сарвар</t>
  </si>
  <si>
    <t>Ахборот-коммуникация тхнологияларинижорий этишни мувофиқлаштириш бўлими бош мутахассис</t>
  </si>
  <si>
    <t>Андижон, Фарғона, Наманган 23.02.-27.02.2022й</t>
  </si>
  <si>
    <t xml:space="preserve">Худайбергенов Элдор </t>
  </si>
  <si>
    <t>Қорақалпоғистон Республикаси 25.04-06.05.2022й</t>
  </si>
  <si>
    <t>Фарғона 05.05-10.02.2022й</t>
  </si>
  <si>
    <t>Фарғона вилояти 05.05.-10.05.2022й</t>
  </si>
  <si>
    <t>Қашқадарё вилояти 04.05-05.05.2022 й</t>
  </si>
  <si>
    <t>Бухоро 06.05-07.05.2022й</t>
  </si>
  <si>
    <t>Наманган, Андижон вилоятлари 27.04-30.04.2022й</t>
  </si>
  <si>
    <t>Фарғона вилояти 10.05.-13.05.2022й</t>
  </si>
  <si>
    <t>Фарғона вмлояти 10.05-13.05.2022й</t>
  </si>
  <si>
    <t>Бухоро, Навоий вилоятлари 04.05-08.05.2022й</t>
  </si>
  <si>
    <t>Самарқанд вилояти 05.05.-07.05.2022й</t>
  </si>
  <si>
    <t>Нормуродов Шахзод</t>
  </si>
  <si>
    <t>Стратегик ривожлантириш ва йиғма ахборот-таҳлил бошқармаси етакчи мутахассис</t>
  </si>
  <si>
    <t>Наманган, Андижон вилоятлари 27.04.-30.04.2022й</t>
  </si>
  <si>
    <t>Ўктамов Аброр</t>
  </si>
  <si>
    <t>Наманган вилояти 10.05-14.05.2022й</t>
  </si>
  <si>
    <t>Андижон вилояти  09.05-12.05.2022й</t>
  </si>
  <si>
    <t>Қарши вилояти 09.05-12.05.2022й</t>
  </si>
  <si>
    <t>Самарқанд, Жиззах вилояти 19.05-21.05.2022й</t>
  </si>
  <si>
    <t>Самарқанд, Жиззаз вилоятлари 19.05-21.05.2022й</t>
  </si>
  <si>
    <t>Мухторов Ойбек</t>
  </si>
  <si>
    <t>Назорат-ҳуқуқий хизмат бошлиғи</t>
  </si>
  <si>
    <t>Самарқанд, Жиззах вилояти 19.05.-21.05.2022й</t>
  </si>
  <si>
    <t>Мамараимова Насиба</t>
  </si>
  <si>
    <t>Вазир маслахатчиси</t>
  </si>
  <si>
    <t>Курбонов Эркин</t>
  </si>
  <si>
    <t>Халқаро рейтинглар ва таълим тадқиқотлари шўъбаси мудири</t>
  </si>
  <si>
    <t>Сурхондарё 17.05-21.05.2022й</t>
  </si>
  <si>
    <t>Каримов Васлиддин</t>
  </si>
  <si>
    <t>Коррупцияга қарши курашиш комплаенс назоратини амалга ошириш шўъбаси бош мутахассис</t>
  </si>
  <si>
    <t>Термиз вилояти 17.05-19.05.2022й</t>
  </si>
  <si>
    <t>Самарқанд, Жиззах вилоятлари  19.05-21.05.2022й</t>
  </si>
  <si>
    <t>Маматов Бахтиёр</t>
  </si>
  <si>
    <t>Навоий вилояти 18.05-.19.05.2022й</t>
  </si>
  <si>
    <t>Қашқадарё вилояти 19.05.-21.05.2022й</t>
  </si>
  <si>
    <t>Турдикулов Нурмуҳаммад</t>
  </si>
  <si>
    <t>Фарғона вилояти 07.05-07.05.2022й</t>
  </si>
  <si>
    <t>Зупаров Рустам</t>
  </si>
  <si>
    <t>ДХШ мулк бошқармаси бошлиғи</t>
  </si>
  <si>
    <t>Фарғона вилояти 07.05.-07.05.2022й</t>
  </si>
  <si>
    <t>Фарғона 06.05-14.05.2022й</t>
  </si>
  <si>
    <t>Наманган 14.05-17.05.2022й</t>
  </si>
  <si>
    <t>Қудратов Иззатулла</t>
  </si>
  <si>
    <t>Ички аудит хизмати</t>
  </si>
  <si>
    <t>Сурхондарё вилояти 12.05-16.05.2022й</t>
  </si>
  <si>
    <t>Обидов Сарвар</t>
  </si>
  <si>
    <t>Андижон вилояти  19.05-24.05.2022й</t>
  </si>
  <si>
    <t>Бухаров Дилшод</t>
  </si>
  <si>
    <t xml:space="preserve">Назорат-ҳуқуқий хизмат бошлиғи ўринбосари </t>
  </si>
  <si>
    <t>Ахмадалие Элмурод</t>
  </si>
  <si>
    <t>Таълим муассасаларида маънавий-марифий фаолиятини мувофиқлаштириш бошқармаси бош мутахассис</t>
  </si>
  <si>
    <t>Фарғона вилояти 16.05-18.05.2022й</t>
  </si>
  <si>
    <t>Қашқадарё  27.05-28.05.2022й</t>
  </si>
  <si>
    <t>Қашқадарё 27.05-28.05.2022й</t>
  </si>
  <si>
    <t>Наманган вилояти 24.05-31.05.2022й</t>
  </si>
  <si>
    <t>Хоразм вилояти 27.05-03.06.2022й</t>
  </si>
  <si>
    <t>Бухаров Алишер Абдумуратовия</t>
  </si>
  <si>
    <t>Андижон, Наманган  24.05-31.05.2022й</t>
  </si>
  <si>
    <t>Сурхондарё  24.05-25.04.2022й</t>
  </si>
  <si>
    <t>Қашқадарё вилояти 27.05.-28.05.2022й</t>
  </si>
  <si>
    <t>Т.Комилов</t>
  </si>
  <si>
    <t>Навоий  01.06-04.06.2022й</t>
  </si>
  <si>
    <t>Самарқанд вилояти  01.06-05.06.2022й</t>
  </si>
  <si>
    <t>Жиззах вилояти 01.06-05.06.2022й</t>
  </si>
  <si>
    <t>Лондон 20.05-.25.05.2022й</t>
  </si>
  <si>
    <t xml:space="preserve">Умаров Шухрат Баходир ўғли </t>
  </si>
  <si>
    <t>Назорат материалларини тайёрлаш бўлими бош мутахассис</t>
  </si>
  <si>
    <t>Вохидов Бахтиёр Вахобович</t>
  </si>
  <si>
    <t xml:space="preserve">Таълим сифати мониторинги бошқармаси бош мутахассиси </t>
  </si>
  <si>
    <t>Бухоро Қашқадарё вилояти 03.06-07.06.2022 й</t>
  </si>
  <si>
    <t>Бухоро, Қашқадарё вилоятлари 03.06-06.06.2022й</t>
  </si>
  <si>
    <t>Қашқадарё вилояти 03.06.-04.06.2022й</t>
  </si>
  <si>
    <t>Самарқанд вилояти 01.06-05.06.2022й</t>
  </si>
  <si>
    <t>Назаров Вахобжон Хайруллаевич</t>
  </si>
  <si>
    <t>Самарқанд вилояти ҳудудий хизмат аудитори етакчи мутахассис</t>
  </si>
  <si>
    <t>Қашқадарё 17.05-20.05.2022й</t>
  </si>
  <si>
    <t>Саломов Темур</t>
  </si>
  <si>
    <t>Ички аудит бошқарма бошлиғи ўринбосари</t>
  </si>
  <si>
    <t>Фарғона, Андижон вилояти 27.04.-08.05.2022й</t>
  </si>
  <si>
    <t>Андижон вилояти 22.04.-25.04.2022й</t>
  </si>
  <si>
    <t>Ахмедов Бурхон Назарович</t>
  </si>
  <si>
    <t xml:space="preserve">Ички аудит бошқарма бошлиғи </t>
  </si>
  <si>
    <t>Навоий вилояти 01.06-04.06.2022й</t>
  </si>
  <si>
    <t>Бухоро вилояти 15.05-18.05.2022й</t>
  </si>
  <si>
    <t>Ахмедов Рустам Норқулович</t>
  </si>
  <si>
    <t>Ички аудит услубий ишлар молиявий назоратни ташкил этиш ва сифатини баҳолаш шўъбаси</t>
  </si>
  <si>
    <t>Сурхондарё Қашқадарё 27.04-13.05.2022й</t>
  </si>
  <si>
    <t>Андижон вилояти 22.04-25.04.2022й</t>
  </si>
  <si>
    <t>Наманган вилояти 31.05-31.05.2022й</t>
  </si>
  <si>
    <t>Ураков Козим</t>
  </si>
  <si>
    <t>Урунов Фаррух Турғунович</t>
  </si>
  <si>
    <t>Ўқув жараёнини методик жиҳатдан таъминлашни ривожлантириш бошқармаси  етакчи мутахассиси</t>
  </si>
  <si>
    <t>Қашқадарё вилояти 09.06.-11.06.2022й</t>
  </si>
  <si>
    <t>Эшдавлатов Азамат Лолаевич</t>
  </si>
  <si>
    <t>Кадрларни жой-жойига қўйиш шўъбаси мудири</t>
  </si>
  <si>
    <t>Магай Леонид Светославович</t>
  </si>
  <si>
    <t>Ходимлар билан ишлаш бошқармаси бошлиғи ўринбосари</t>
  </si>
  <si>
    <t>Қорақалпоғистон Республикаси 14.06-15.06.2022й</t>
  </si>
  <si>
    <t>Қорақалпоғистон Республикаси 14.06-14.06.2022й</t>
  </si>
  <si>
    <t>Рахимов Нурсултон Алишержон ўғли</t>
  </si>
  <si>
    <t>Фарғона вилояти 30.05.-06.06.2022й</t>
  </si>
  <si>
    <t>Мирахмедов Мирзохид Ўлмас ўғли</t>
  </si>
  <si>
    <t>Юридик бўлими бошлиғи</t>
  </si>
  <si>
    <t>Даулетбаев Ойбек Умирбекович</t>
  </si>
  <si>
    <t>Ўқув жараёнини методик жиҳатдан таъминлашни ривожлантириш бошқармаси  бошлиғи</t>
  </si>
  <si>
    <t>Фарғона вилояти 15.06.-16.06.2022й</t>
  </si>
  <si>
    <t>Фарғона вилояти 28.06.-29.06.2022й</t>
  </si>
  <si>
    <t>Бухоро вилояти 30.06-30.06.2022й</t>
  </si>
  <si>
    <t>Фарғона 28.06-29.06.2022й</t>
  </si>
  <si>
    <t>Қашқадарё вилояти 28.06-29.06.2022 й</t>
  </si>
  <si>
    <t>Андижон вилояти 28.06.-29.06.2022й</t>
  </si>
  <si>
    <t>Қорақалпоғистон Республикаси 01.07-06.07.2022й</t>
  </si>
  <si>
    <t>Бухоро вилояти 30.06-02.07.2022й</t>
  </si>
  <si>
    <t>Хўжакулов Лазиз Чориевич</t>
  </si>
  <si>
    <t>Департамент Директори</t>
  </si>
  <si>
    <t>Наманган вилояти 20.05.-21.05.2022й</t>
  </si>
  <si>
    <t>Ғаниев Дилёр</t>
  </si>
  <si>
    <t>Қашқадарё вилояти 24.06-30.06.2022 й</t>
  </si>
  <si>
    <t>Бухоро, Навоий вилояти 30.06-02.07.2022й</t>
  </si>
  <si>
    <t>Фарғона вилояти 13.07-22.07.2022й</t>
  </si>
  <si>
    <t>Америка қўшма штатлари 19.06-27.06.2022й</t>
  </si>
  <si>
    <t>Қорақалпоғистон Республикаси 19.07-20.07.2022 й</t>
  </si>
  <si>
    <t>Қорақалпоғистон Республикаси 10.07-15.07.2022 й</t>
  </si>
  <si>
    <t>Қорақалпоғистон Республикаси 07.07-17.07.2022й</t>
  </si>
  <si>
    <t>Қорақалпоғистон Республикаси 26.05-31.05.2022й</t>
  </si>
  <si>
    <t>Фарғона вилояти 13.07.-22.07.2022й</t>
  </si>
  <si>
    <t>Хайитов Нодир</t>
  </si>
  <si>
    <t>Андижон 28.07-31.07.2022й</t>
  </si>
  <si>
    <t>Қорақалпоғистон Республикаси 18.07-27.07.2022й</t>
  </si>
  <si>
    <t>Сирдарё вилояти 22.07.-23.07.2022й</t>
  </si>
  <si>
    <t>Фарғона 13.07-22.07.2022й</t>
  </si>
  <si>
    <t>Худайберганов Урал</t>
  </si>
  <si>
    <t>Қашқадарё, Сурхондарё вилояти 28.07-30.07.2022й</t>
  </si>
  <si>
    <t>Андижон 28.07.-31.07.2022й</t>
  </si>
  <si>
    <t>Самарқанд 05.08-07.08.2022й</t>
  </si>
  <si>
    <t>Самарқанд вилояти 05.08-07.08.2022й</t>
  </si>
  <si>
    <t>Бухоро, Навоий, Самарқанд, Жиззах, Сирдарё 02.08-04.08.2022й</t>
  </si>
  <si>
    <t>Самарқанд вилояти 05.07.-07.07.2022й</t>
  </si>
  <si>
    <t>Андижон вилояти 04.08-05.08.2022й</t>
  </si>
  <si>
    <t>Андижон вилояти 28.07.-31.07.2022й</t>
  </si>
  <si>
    <t>Қорақалпоғистон Республикаси 29.07-06.08.2022й</t>
  </si>
  <si>
    <t>Қашқадарё вилояти 02.04-09.04.2022й</t>
  </si>
  <si>
    <t>Андижон 04.08-05.08.2022й</t>
  </si>
  <si>
    <t>Сурхондарё вилояти 09.08-15.08.2022й</t>
  </si>
  <si>
    <t>Нафасов Синдор Сайдуллаевич</t>
  </si>
  <si>
    <t>Навоий вилояти 05.08-06.08.2022й</t>
  </si>
  <si>
    <t>Хоразм вилояти 03.08-04.08.2022й</t>
  </si>
  <si>
    <t>Қашқадарё вилояти 08.08-10.08.2022й</t>
  </si>
  <si>
    <t>Сурхондарё 10.08-11.08.2022й</t>
  </si>
  <si>
    <t>Хоразм вилояти 04.08-05.08.2022й</t>
  </si>
  <si>
    <t>Қашқадарё вилояти 08.08-10.08.2022 й</t>
  </si>
  <si>
    <t>Сурхондарё вилояти 10.08-11.08.2022й</t>
  </si>
  <si>
    <t>Бухоро, Навоий вилояти 16.08-17.08.2022й</t>
  </si>
  <si>
    <t>Ибрагимов Мирзохид</t>
  </si>
  <si>
    <t>Тожикистон Республикаси 01.06-08.06.2022й</t>
  </si>
  <si>
    <t xml:space="preserve"> Хоразм вилояти 28.08-29.08.2022й</t>
  </si>
  <si>
    <t>Фарғона вилояти 19.08.-19.08.2022й</t>
  </si>
  <si>
    <t>Қашқадарё вилояти 25.07-25.08.2022й</t>
  </si>
  <si>
    <t>Бобоқулов Рашид Эргашевич</t>
  </si>
  <si>
    <t>Мактабдан ташқари таълим, спорт ва туризмни ташкил этиш бошқармаси етакчи мутахассис</t>
  </si>
  <si>
    <t>Қашқадарё вилояти 08.08-12.08.2022й</t>
  </si>
  <si>
    <t>Мамадалиев Абдикамал Абдирахимович</t>
  </si>
  <si>
    <t>Андижон, Фарғона Наманган  15.08-19.08.2022й</t>
  </si>
  <si>
    <t>Қорақалпоғистон Республикаси 11.08-20.08.2022й</t>
  </si>
  <si>
    <t>Рахимов Авазбек Хотамжон ўғли</t>
  </si>
  <si>
    <t>Қашқадарё 17.08-18.08.2022й</t>
  </si>
  <si>
    <t>Қашқадарё вилояти 17.08-18.08.2022 й</t>
  </si>
  <si>
    <t>Кулназаров Габит Амангельди ўғли</t>
  </si>
  <si>
    <t>Бухоро, Навоий вилоятлари 15.08-15.08.2022й</t>
  </si>
  <si>
    <t>Хоразм вилояти 28.08-09.08.2022й</t>
  </si>
  <si>
    <t>Иқтидорли ёшларни халқаро олимпиадаларга тайёрлаш ва терма жамоа иштирокчиларни таъминлаш бўлими бўлим бошлиғи</t>
  </si>
  <si>
    <t>Хасанов Азиз Шухратович</t>
  </si>
  <si>
    <t>Жиззах вилояти 21.08-24.08.2022й</t>
  </si>
  <si>
    <t>Ахмедов Файзулла Ходжаевич</t>
  </si>
  <si>
    <t>Бухоро вилояти 04.06-06.06.2022й</t>
  </si>
  <si>
    <t>Қашқадарё вилояти 25.06-29.06.2022й</t>
  </si>
  <si>
    <t>Қашқадарё, Сурхондарё вилояти 15.08-19.08.2022й</t>
  </si>
  <si>
    <t>Қашқадарё вилояти 25.08-27.08.2022й</t>
  </si>
  <si>
    <t>Қорақалпоғистон Республикаси 19.07-29.07.2022й</t>
  </si>
  <si>
    <t>Сурхондарё вилояти 17.05-20.05.2022й</t>
  </si>
  <si>
    <t>Эрматов Акром Бурибаевич</t>
  </si>
  <si>
    <t>Андижон вилояти 22.08-26.08.2022й</t>
  </si>
  <si>
    <t>Навоий вилояти 22.08-26.08.2022й</t>
  </si>
  <si>
    <t>Халниязов Хемра Дурдиниязович</t>
  </si>
  <si>
    <t>Таълим муассасаларида иш ҳақини режалаштириш ва молиялаштириш бўлими ўринбосари</t>
  </si>
  <si>
    <t>Қорақалпоғистон Республикаси 20.08-26.08.2022й</t>
  </si>
  <si>
    <t>Самарқанд вилояти 02.09-05.09.2022й</t>
  </si>
  <si>
    <t>Самарқанд 02.09-05.09.2022й</t>
  </si>
  <si>
    <t>Тургунов Бекзод Собитович</t>
  </si>
  <si>
    <t>Таълим сифатини мониторинг бошқармаси етакчи мутахассиси</t>
  </si>
  <si>
    <t>Қашқадарё вилояти 25.07-24.08.2022й</t>
  </si>
  <si>
    <t>Урунов Бурхон Алишерович</t>
  </si>
  <si>
    <t>Рахмонқулов Арслонбек Ахроровия</t>
  </si>
  <si>
    <t>Самарқанд вилояти 31.07-08.08.2022й</t>
  </si>
  <si>
    <t>Хикматов Нодиржон Назруллаевич</t>
  </si>
  <si>
    <t>Россия Федерацияси 16.09.2022-19.09.2022</t>
  </si>
  <si>
    <t>Индонезия Жакарта 06.08-17.08.2022</t>
  </si>
  <si>
    <t>Самарқанд вилояти 20.06.-23.06.2022й</t>
  </si>
  <si>
    <t>Норвегия далатиё  08.08-18.08.2022й</t>
  </si>
  <si>
    <t>Самарқанд вилояти 08.09.-13.09.2022й</t>
  </si>
  <si>
    <t>Самарқанд вилояти 09.09-17.09.2022й</t>
  </si>
  <si>
    <t>Самарқанд 09.09-17.09.2022й</t>
  </si>
  <si>
    <t>Бухоро вилояти 08.09-13.09.2022й</t>
  </si>
  <si>
    <t>Наманган 08.09-13.09.2022й</t>
  </si>
  <si>
    <t>Жиззах вилояти 05.09-06.09.2022й</t>
  </si>
  <si>
    <t>Қорақапоғистон Республикаси 09.09-12.09.2022й</t>
  </si>
  <si>
    <t>Қодиров Сирожиддин</t>
  </si>
  <si>
    <t>Хорази вилояти 08.09-14.09.2022й</t>
  </si>
  <si>
    <t>Қашқадарё вилояти 25.07-29.07.2022й</t>
  </si>
  <si>
    <t>Умаров Муроджон</t>
  </si>
  <si>
    <t>Ички аудит</t>
  </si>
  <si>
    <t>Махкамов Нуриддин</t>
  </si>
  <si>
    <t>Фаргона вилояти 05.09-06.09.2022й</t>
  </si>
  <si>
    <t>Хакимов Абдуборий</t>
  </si>
  <si>
    <t>Андижон, Фаргона вилояти 08.09-14.09.2022й</t>
  </si>
  <si>
    <t>Самарқанд вилояти 05.09-17.09.2022 й</t>
  </si>
  <si>
    <t>Тургунов Улугбек Дамирович</t>
  </si>
  <si>
    <t>Жўжалик бўоими хайдовчи</t>
  </si>
  <si>
    <t>Самарқанд вилояти 05.09-17.09.2022й</t>
  </si>
  <si>
    <t>Қашқадарё вилояти 21.09-21.09.2022й</t>
  </si>
  <si>
    <t>Хоразм вилояти 08.09.-14.09.2022й</t>
  </si>
  <si>
    <t>Самарқанд вилояти 02.09.-17.09.2022й</t>
  </si>
  <si>
    <t>Рахимбоев Сардор Қахрамонович</t>
  </si>
  <si>
    <t>Таълини рақамлаштириш бошқармаси бошлиги</t>
  </si>
  <si>
    <t>Қашқадарё вилояти 08.09-16.09.2022й</t>
  </si>
  <si>
    <t>Сираджев Илхом Тохирович</t>
  </si>
  <si>
    <t>Молия департамент директори</t>
  </si>
  <si>
    <t>Навоий вилояти 08.09-14.09.2022й</t>
  </si>
  <si>
    <t>Сурхондарё вилояти 19.09-21.09.2022й</t>
  </si>
  <si>
    <t>Сурхондарё 08.09-08.09.2022й</t>
  </si>
  <si>
    <t>Фарғона вилояти 08.09-14.09.2022й</t>
  </si>
  <si>
    <t>Ишмурадов Шовхиддин</t>
  </si>
  <si>
    <t>Назорат материалларини тайёрлаш бўлими етакчи мутахассис</t>
  </si>
  <si>
    <t>Жиззах вилояти 14.09-17.09.2022й</t>
  </si>
  <si>
    <t>Абдуғаниев Абдурауф</t>
  </si>
  <si>
    <t>Қашқадарё, Сурхондарё вилоятлари 13.09-18.09.2022й</t>
  </si>
  <si>
    <t>Фаргона вилояти 21.08-22.08.2022й</t>
  </si>
  <si>
    <t>Фаргона вилояти 16.08-17.08.2022й</t>
  </si>
  <si>
    <t>Жиззах вилояти 09.09-15.09.2022й</t>
  </si>
  <si>
    <t>Сирожов Сардор Тўлқин ўгли</t>
  </si>
  <si>
    <t>Халқаро алоқалар ва инвестицияларнижалб қилиш бошқармаси</t>
  </si>
  <si>
    <t>Самарқанд вилояти 02.09-17.09.2022й</t>
  </si>
  <si>
    <t>Самарқанд вилояти 05.09-07.09.2022й</t>
  </si>
  <si>
    <t>Самарқанд вилояти 27.09-30.09.2022й</t>
  </si>
  <si>
    <t>Пардаев Нуриддин Шукуруллаевич</t>
  </si>
  <si>
    <t>Халқ таълими муассасаларида қурилиш, таъмирлаш ва жихозлаш мувофиқлаштириш бошқармаси</t>
  </si>
  <si>
    <t>Андижон, Фаргона вилояти 27.09-30.09.2022й</t>
  </si>
  <si>
    <t>Самарқанд вилояти 28.09-30.09.2022й</t>
  </si>
  <si>
    <t>Бухоро вилояти 27.09-28.09.2022й</t>
  </si>
  <si>
    <t>Бухоро вилоятлари 26.09-28.09.2022й</t>
  </si>
  <si>
    <t>Тўраев Рўзибек</t>
  </si>
  <si>
    <t>Шаропов Фирдавс</t>
  </si>
  <si>
    <t>Қашқадарё, Самарқанд, Жиззах вилояти 05.10-08.10.2022й</t>
  </si>
  <si>
    <t>Назарова Марина Барисовна</t>
  </si>
  <si>
    <t>Маънавий-маърифий дадбирларни ташкил этиш ва ижодкор ўқувчилар билан ишлаш бўлими</t>
  </si>
  <si>
    <t>Самарқанд вилояти 26.09-30.09.2022й</t>
  </si>
  <si>
    <t>Бекчанов Камолиддин Сатимович</t>
  </si>
  <si>
    <t>Ички аудит бошқармаси Харазм вилояти ҳудудий бўлими</t>
  </si>
  <si>
    <t>Киргизбоев Сухроб Мукимжонович</t>
  </si>
  <si>
    <t>Таълим муассасаларида маънавий-марифий фаолиятини мувофиқлаштириш бошқармаси бошлиғи ўринбосари</t>
  </si>
  <si>
    <t>Хатамов Отабек астанович</t>
  </si>
  <si>
    <t>Ички аудит бошқармаси Жиззах вилояти ҳудудий бўлими бош мутахассис</t>
  </si>
  <si>
    <t>Бабаяров Икром Иззатуллаевич</t>
  </si>
  <si>
    <t>Ички аудит бошқармаси Навоий вилояти ҳудудий бўлими бўлим бошлиғи</t>
  </si>
  <si>
    <t>Сиддиков Шоҳрух Норқулович</t>
  </si>
  <si>
    <t>Ички аудит бошқармаси Навоий вилояти ҳудудий бўлими бош мутахассис</t>
  </si>
  <si>
    <t>Орипов Амиржон Баходирович</t>
  </si>
  <si>
    <t>Бухоро вилоятлари 26.09-29.09.2022й</t>
  </si>
  <si>
    <t>Фозилов Джамолиддин Камолитдинович</t>
  </si>
  <si>
    <t>Таълим муассасаларида маънавий-маърифий фаолиятини мувофиқлаштириш бошқармаси бошлиғи</t>
  </si>
  <si>
    <t>Сурхондарё, Қашқадарё вилояти 26.09-28.09.2022й</t>
  </si>
  <si>
    <t>Қашқадарё, Самарқанд вилояти 05.10-08.10.2022й</t>
  </si>
  <si>
    <t>Жуманов Тугал Абирович</t>
  </si>
  <si>
    <t>Ички аудит бошқармаси Тошкент вилояти ҳудудий бўлими бош мутахассис</t>
  </si>
  <si>
    <t>Эргашев Фарход Баходирович</t>
  </si>
  <si>
    <t>Ички аудит бошқармаси Қашқадарё вилояти ҳудудий бўлими бош мутахассис</t>
  </si>
  <si>
    <t>Қашқадарё вилояти 20.09-22.09.2022й</t>
  </si>
  <si>
    <t>Рустамова Лайло Суванкуловна</t>
  </si>
  <si>
    <t>Жамоатчилик ва ОАВ билан алоқалар бўлими бошлиғи</t>
  </si>
  <si>
    <t>Самарқанд вилояти 08.09-17.09.2022й</t>
  </si>
  <si>
    <t>Наманган вилояти 12.10-13.10.2022й</t>
  </si>
  <si>
    <t>Андижон, Наманган вилояти 14.10-15.10.2022й</t>
  </si>
  <si>
    <t>Наманган вилояти 13.10-14.10.2022й</t>
  </si>
  <si>
    <t>Қашқадарё вилояти 14.10-14.10.2022й</t>
  </si>
  <si>
    <t>Қорақалпоғистон Республикаси 07.10-12.10.2022й</t>
  </si>
  <si>
    <t>Ахмедов Нодир Тўйчиевич</t>
  </si>
  <si>
    <t>вазирнинг  назорат-ҳуқукий хизмати</t>
  </si>
  <si>
    <t>Қашқадарё вилояти 14.10-14.10.2022 й</t>
  </si>
  <si>
    <t>Жўраев Йўлдош Нурқобилович</t>
  </si>
  <si>
    <t>Ички аудит бошқармаси Сурхондарё вилояти ҳудудий бўлими бошлиғи</t>
  </si>
  <si>
    <t>Хошимов Илҳом Хабибуллаевич</t>
  </si>
  <si>
    <t>ДХШ мулк бошқармаси етакчи мутахассис</t>
  </si>
  <si>
    <t>Нуриддинов Ғуломжон Холмухаммадович</t>
  </si>
  <si>
    <t>Ички аудит бошқармаси Андижон вилояти ҳудудий бўлими бош мутахассиси</t>
  </si>
  <si>
    <t>Рахимов Ахаджон Абдуллаевич</t>
  </si>
  <si>
    <t>Сурхондарё вилояти 18.10-20.10.2022й</t>
  </si>
  <si>
    <t>Сурхондарё  18.10-20.10.2022й</t>
  </si>
  <si>
    <t>Умаров Музаффар Исламович</t>
  </si>
  <si>
    <t>Назорат-ҳуқуқий хизмати бош мутахассис</t>
  </si>
  <si>
    <t>Хоразм вилояти 27.10-29.10.2022й</t>
  </si>
  <si>
    <t>Саманқанд қилояти 22-26.10.2022й</t>
  </si>
  <si>
    <t>Самарқанд вилояти 25-27.10.2022й</t>
  </si>
  <si>
    <t>Содиқоф Ғоффуржон</t>
  </si>
  <si>
    <t>Андижон Фарғона вилояти 24-27.10.2022й</t>
  </si>
  <si>
    <t>Озодов Шохрухмирзо</t>
  </si>
  <si>
    <t>Халқаро алоқалар ва инвеститцияларни жалб қилиш бошқармаси етакчи мутахассиси</t>
  </si>
  <si>
    <t>Ботиров Бобур Мирбокижон уғли</t>
  </si>
  <si>
    <t>Хўжалик хайдовчиси</t>
  </si>
  <si>
    <t>Ходжаев Фируз Рафикович</t>
  </si>
  <si>
    <t>Кадрларни жой-жойига қўйиш шўъбаси бош мутахассиси</t>
  </si>
  <si>
    <t>Турғунов Мухаммаджон</t>
  </si>
  <si>
    <t xml:space="preserve">Фарғона вилояти ҳудудий хизмат аудитори </t>
  </si>
  <si>
    <t>Тошбалтаев Юсуф</t>
  </si>
  <si>
    <t>Сурхондарё вилояти ҳудудий бош мутахассиси</t>
  </si>
  <si>
    <t>Махмуталиев Бахтиёр</t>
  </si>
  <si>
    <t xml:space="preserve">Назаров Ғайрат </t>
  </si>
  <si>
    <t>Самарқанд вилояти ҳудудий хизмат аудитори бош мутахассис</t>
  </si>
  <si>
    <t xml:space="preserve">Тошпўлатов Азимжон </t>
  </si>
  <si>
    <t xml:space="preserve">Пинёзов Икромжон </t>
  </si>
  <si>
    <t>Молия департаменти бош иқтисодчи</t>
  </si>
  <si>
    <t>Турғунбоев Улуғбек</t>
  </si>
  <si>
    <t>Сатторов Элдор М</t>
  </si>
  <si>
    <t>Пўлатова Тозагул Х</t>
  </si>
  <si>
    <t xml:space="preserve">Фан олимпиадалари иқтидорли ўқувчилар билан ишлаш департаменти </t>
  </si>
  <si>
    <t>Мехрожов Сарваржон</t>
  </si>
  <si>
    <t xml:space="preserve">Мингниёзов Жамшид </t>
  </si>
  <si>
    <t xml:space="preserve">Ички аудит Бошқармасининг Сурхондарё худудий бош мутахассиси </t>
  </si>
  <si>
    <t>Исматиллаев Бойпўлатов</t>
  </si>
  <si>
    <t>Раззақов Икромжон</t>
  </si>
  <si>
    <t>Ички аудит бошқармаси Сирдарё вилояти ҳудудий бўлими бош мутахассис</t>
  </si>
  <si>
    <t xml:space="preserve">Файзуллаев Ахмед </t>
  </si>
  <si>
    <t>Ички аудит бошқармаси Қорақалпоғистон Республикаси вилояти ҳудудий бўлими бош мутахассис</t>
  </si>
  <si>
    <t xml:space="preserve">Уроков Козим </t>
  </si>
  <si>
    <t xml:space="preserve">ИТ фаолиятини мувофиқлаштириш бош мутахассиси </t>
  </si>
  <si>
    <t>Бобоқулов Нуриддин</t>
  </si>
  <si>
    <t>Ички аудит бошқармаси Самарқанд вилояти ҳудудий бўлими бош мутахассис</t>
  </si>
  <si>
    <t xml:space="preserve">Тўхтаев Шавкат </t>
  </si>
  <si>
    <t>Наманган вилояти худудий хизмат аудитори</t>
  </si>
  <si>
    <t>Бурхонов Азимжон</t>
  </si>
  <si>
    <t xml:space="preserve">Наманган вилояти худудий  бўлим бош мутахассиси </t>
  </si>
  <si>
    <t>Мустафаев Хусниддин</t>
  </si>
  <si>
    <t>самарқанд вилояти худудий  хизмат аудитори етакчи мутахассиси</t>
  </si>
  <si>
    <t xml:space="preserve">Маликов Вохид </t>
  </si>
  <si>
    <t xml:space="preserve">Наманган  вилояти худудий  хизмат аудитори </t>
  </si>
  <si>
    <t>Исмоилова Камола  Валижоновна</t>
  </si>
  <si>
    <t>Маънавий-маърифий дадбирларни ташкил этиш ва ижодкор ўқувчилар билан ишлаш бўлими бош мутахассиси</t>
  </si>
  <si>
    <t>Холмирзаев Абдуманно Субхонович</t>
  </si>
  <si>
    <t>мурожатлар билан ишлаш шўбаси етакчиси</t>
  </si>
  <si>
    <t>Алимардонов Қахрамон</t>
  </si>
  <si>
    <t xml:space="preserve">Боймуродов Нормурод </t>
  </si>
  <si>
    <t>Молиявий услубиёт бош мутахассиси</t>
  </si>
  <si>
    <t xml:space="preserve">Ички аудит бошқармаси Қорақалпоғистон Республикаси вилояти ҳудудий бўлими бош мутахассис </t>
  </si>
  <si>
    <t>Бойматов Зафаржон</t>
  </si>
  <si>
    <t>Ички аудит бошқармаси Фарғона вилоят худудий бўлим бошлиғи</t>
  </si>
  <si>
    <t>Ниязметов Ахмед Шарипбоевич</t>
  </si>
  <si>
    <t>Ички аудит бошқармаси Хоразм вилоят худудий бўлим бошлиғи</t>
  </si>
  <si>
    <t xml:space="preserve">Бегчанов Камоладдин Сатимович </t>
  </si>
  <si>
    <t>Ички аудит бошқармаси Хоразм вилоят худудий бўлими мутахассиси</t>
  </si>
  <si>
    <t>Иброгимов Мирзохид И</t>
  </si>
  <si>
    <t>Алимов Ахмаджон Рахматович</t>
  </si>
  <si>
    <t xml:space="preserve">Мактабдан ташқари таълим спорт ва туризмни ташкил этиш бошқармаси бош мутахассиси </t>
  </si>
  <si>
    <t xml:space="preserve">Искандаров Даврон Муратович </t>
  </si>
  <si>
    <t xml:space="preserve">Сирдарё вилояти ҳудудий хизмати аудитори бош мутахассиси </t>
  </si>
  <si>
    <t xml:space="preserve">Бўронов Илхом Эшқулович </t>
  </si>
  <si>
    <t>Хизмат сафари жойи</t>
  </si>
  <si>
    <t xml:space="preserve">Лондон </t>
  </si>
  <si>
    <t xml:space="preserve">Москва </t>
  </si>
  <si>
    <t xml:space="preserve">Швейцария Канференция </t>
  </si>
  <si>
    <t xml:space="preserve">туркия Истанбул </t>
  </si>
  <si>
    <t xml:space="preserve">Америка қўшма штатлари </t>
  </si>
  <si>
    <t>20.05.2022й      25.05.2022й</t>
  </si>
  <si>
    <t>Хизмат сафари бориш келиш  санаси</t>
  </si>
  <si>
    <t>15.11.2021й       18.11.2021й</t>
  </si>
  <si>
    <t>29.08.2022й        02.09.2022й</t>
  </si>
  <si>
    <t>02.11.2022й        05.11.2021й</t>
  </si>
  <si>
    <t>19.06.2022й        27.06.2022й</t>
  </si>
  <si>
    <t xml:space="preserve">Ўзбекистон Республикаси Халқ таълими Вазир ўринбосарларининг хизмат сафари харажатлари тўғрисида </t>
  </si>
  <si>
    <t>Саидрасулов Шерзод Норбой ўғли</t>
  </si>
  <si>
    <t>Ўктамов Рустам Шерали ўғли</t>
  </si>
  <si>
    <t>Инфратузулмани ривожлантириш ва биноларни експлуататсия қилиш бўлими бош мутахассиси</t>
  </si>
  <si>
    <t>Авазниёзов Амангелди Эргашович</t>
  </si>
  <si>
    <t xml:space="preserve">Ички аудит Бошқармасининг Қашқадарё вилояти  худудий бош мутахассиси </t>
  </si>
  <si>
    <t>Жами</t>
  </si>
  <si>
    <t>Самарқанд  вилилояти 01.12-02.12.2022й</t>
  </si>
  <si>
    <t>Сурхондарё вилояти 26.12.2022й</t>
  </si>
  <si>
    <t>Навоий вилояти 08.02-10.02.2022й</t>
  </si>
  <si>
    <t>Қашқадарё вилояти 15.02-17.02.2022й</t>
  </si>
  <si>
    <t>Ҳелсинки шаҳри Финландия 13.11-17.11.2022й</t>
  </si>
  <si>
    <t>Навоий  вилояти 01.06-04.06.2022й</t>
  </si>
  <si>
    <t>Навоий вилояти 01.11-02.11.2022й</t>
  </si>
  <si>
    <t>Самарқанд вилояти 03.11-06.11.2022й</t>
  </si>
  <si>
    <t>Бухоро вилояти 20.02-22.02.2022й</t>
  </si>
  <si>
    <t>Сурхондарё  вилояти 24.05-25.04.2022й</t>
  </si>
  <si>
    <t>Самарқанд, Бухоро вилояти 31.10-04.11.2022й</t>
  </si>
  <si>
    <t>Қашқадарё вилояти 15.11-19.11.2022й</t>
  </si>
  <si>
    <t>Самарқанд вилояти 07.11-12.11.2022й</t>
  </si>
  <si>
    <t>Қорақалпоғистон Республикаси 10.07-15.07.2022й</t>
  </si>
  <si>
    <t>Қашқадарё вилояти 20.04-23.04.2022й</t>
  </si>
  <si>
    <t>Қашқадарё вилояти 28.06-29.06.2022й</t>
  </si>
  <si>
    <t>Қашқадарё вилояти 17.08-18.08.2022й</t>
  </si>
  <si>
    <t>Қорақалпоғистон Республикаси 19.07-20.07.2022й</t>
  </si>
  <si>
    <t>Бухоро Қашқадарё вилояти 03.06-07.06.2022й</t>
  </si>
  <si>
    <t>Фарғона вилояти 05.12-06.12.2022й</t>
  </si>
  <si>
    <t>Қашқадарё вилояти 04.05-05.05.2022й</t>
  </si>
  <si>
    <t>Сурхондарё вилояти 01.11-02.11.2022й</t>
  </si>
  <si>
    <t>Қорақалпоғистон Республикаси 03.11-05.11.2022й</t>
  </si>
  <si>
    <t>Қашқадарё вилояти 16.11-19.11.2022й</t>
  </si>
  <si>
    <t>Самарқанд вилояти 22.11-24.11.2022й</t>
  </si>
  <si>
    <t>Сурхондарё вилояти 28.11-01.12.2022й</t>
  </si>
  <si>
    <t>Фарғона вилояти 21.02-27.02.2022й</t>
  </si>
  <si>
    <t>Қашқадарё, Бухоро, Навоий вилоятлари 12.03-16.03.2022й</t>
  </si>
  <si>
    <t>Андижон, Наманган вилоятлари 03.03-06.03.2022й</t>
  </si>
  <si>
    <t>Андижон вилояти 18.11-23.11.2022й</t>
  </si>
  <si>
    <t>Тошкент шаҳар  01.08-12.08.2022й</t>
  </si>
  <si>
    <t>Наманган вилояти 19.11-26.11.2022й</t>
  </si>
  <si>
    <t>Самарқанд ва Навоий вилоятлари 04.12-11.12.2022й</t>
  </si>
  <si>
    <t>Наманган вилояти 15.12-17.12.2022й</t>
  </si>
  <si>
    <t>Бухоро вилояти 07.12-14.12.2021й</t>
  </si>
  <si>
    <t>Қорақалпоғистон Республикаси 11.03-11.03.2022й</t>
  </si>
  <si>
    <t>Қашқадарё, Сурхондарё вилояти 08.09-18.09.2022й</t>
  </si>
  <si>
    <t>Қорақалпоғистон Республикаси, Навоий, Самарқанд вилоятлари  06.02-11.02.2022й</t>
  </si>
  <si>
    <t>Бухоро, Навоий, Самарқанд, Жиззах, Сирдарё вилоятлари 02.08-04.08.2022й</t>
  </si>
  <si>
    <t>Андижон, Тошкент, Сурхондарё  вилоятлари 25.01-15.02.2022й</t>
  </si>
  <si>
    <t>Андижон, Наманган, Фарғона вилоятлари 16.11-19.11.2022й</t>
  </si>
  <si>
    <t>Самарқанд вилояти 28.11-02.12.2022й</t>
  </si>
  <si>
    <t>Самарқанд, Навоий вилоятлари 23.11-27.11.2022й</t>
  </si>
  <si>
    <t>Самарқанд вилояти 28.12.2021й</t>
  </si>
  <si>
    <t>Бухоро вилояти 02.02-04.02.2022й</t>
  </si>
  <si>
    <t>Қашқадарё вилояти 13.02-18.02.2022й</t>
  </si>
  <si>
    <t>Андижон вилояти 28.07-31.07.2022й</t>
  </si>
  <si>
    <t>Навоий вилояти 06.02-11.02.2022й</t>
  </si>
  <si>
    <t>Сурхондарё вилояти 01.10-05.10.2022й</t>
  </si>
  <si>
    <t>Андижон вилояти 08.02-12.02.2022й</t>
  </si>
  <si>
    <t>Фарғона вилояти 06.12-12.12.2022й</t>
  </si>
  <si>
    <t>Сирдарё вилояти 06.02-12.02.2022й</t>
  </si>
  <si>
    <t>Самарқанд вилояти 06.02-12.02.2022й</t>
  </si>
  <si>
    <t>Хоразм вилояти 31.01-03.02.2022й</t>
  </si>
  <si>
    <t>Сурхондарё вилояти 24.02-26.02.2022й</t>
  </si>
  <si>
    <t xml:space="preserve">Наманган вилояти 16.11-27.11.2022й </t>
  </si>
  <si>
    <t>Андижон вилояти 07.11-10.11.2022й</t>
  </si>
  <si>
    <t>Навоий вилояти 05.12-15.12.2022й</t>
  </si>
  <si>
    <t>Бухоро вилояти 02.02-08.02.2022й</t>
  </si>
  <si>
    <t>Фарғона вилояти 26.01-30.01.2022й</t>
  </si>
  <si>
    <t>Жиззах вилоти 15.02-19.02.2022й</t>
  </si>
  <si>
    <t>Наманган вилояти 10.03.2022й</t>
  </si>
  <si>
    <t>Самарқанд вилояти 24.10-27.10.2022й</t>
  </si>
  <si>
    <t>Андижон вилоти 15.11-17.11.2022й</t>
  </si>
  <si>
    <t>Навоий, Самарқанд, Жиззах вилоятлари 23.11-27.11.2022й</t>
  </si>
  <si>
    <t>Наманган вилояти 08.09-13.09.2022й</t>
  </si>
  <si>
    <t>Қашқадарё вилояти 03.06-04.06.2022й</t>
  </si>
  <si>
    <t xml:space="preserve">Сурхондарё вилояти 01.11-02.11.2022й </t>
  </si>
  <si>
    <t>Наманган вилояти 11.10-13.10.2022й</t>
  </si>
  <si>
    <t>Сурхондарё вилояти 28.11-29.11.2022й</t>
  </si>
  <si>
    <t>Самарқанд вилояти 23.11-26.11.2022й</t>
  </si>
  <si>
    <t>Наманган вилояти 25.01-28.01.2022й</t>
  </si>
  <si>
    <t>Сурхондарё вилояти 25.09-29.09.2022й</t>
  </si>
  <si>
    <t>Хоразм вилояти 24.01-26.01.2022й</t>
  </si>
  <si>
    <t>Қорақалпоғистон Республикаси, Хоразм вилояти 20.09-20.10.2022й</t>
  </si>
  <si>
    <t>Қорақалпоғистон Республикаси, Хоразм вилояти 20.09-19.10.2022й</t>
  </si>
  <si>
    <t>Хоразм, Бухоро ва Навоий вилояти 14.12-25.12.2022й</t>
  </si>
  <si>
    <t>Қашқадарё вилояти 15.12-16.12.2022й</t>
  </si>
  <si>
    <t>Бухоро вилояти 02.02-02.02.2022й</t>
  </si>
  <si>
    <t>Бухоро вилояти 02.02.2022й</t>
  </si>
  <si>
    <t>Қорақапоғистон Республикаси, Хоразм, Навоий, Самарқанд, Андижон вилояти 06.02-12.02.2022й</t>
  </si>
  <si>
    <t>Самарқанд вилояти 18.10-20.10.2022й</t>
  </si>
  <si>
    <t>Қорақалпоғистон Республикаси, Хоразм вилояти 26.10-29.10.2022й</t>
  </si>
  <si>
    <t>Самарқанд ва Навоий вилоятлари 23.11-27.11.2022й</t>
  </si>
  <si>
    <t>Самарқанд вилоятлари 01.12-02.12.2022й</t>
  </si>
  <si>
    <t>Самарқанд вилояти 09.02-11.02.2022й</t>
  </si>
  <si>
    <t>Фарғона вилояти 28.11-02.12.2022й</t>
  </si>
  <si>
    <t>Сурхондарё вилояти 08.09-08.09.2022й</t>
  </si>
  <si>
    <t>Самарқанд вилояти 24.10-28.10.22й</t>
  </si>
  <si>
    <t>Самарқанд вилояти 10.10-15.10.22й</t>
  </si>
  <si>
    <t>Фарғона вилояти 20.02-27.02.2022й</t>
  </si>
  <si>
    <t>Сурхондарё вилояти 17.05-21.05.2022й</t>
  </si>
  <si>
    <t>Сурхондарё вилояти 16.02-18.02.2022й</t>
  </si>
  <si>
    <t>Бухоро вилояти 28.11-02.12.2022й</t>
  </si>
  <si>
    <t>Самарқанд вилояти 05.11-08.11.2022й</t>
  </si>
  <si>
    <t xml:space="preserve">Хиндистон Республикаси 20.12.2022й </t>
  </si>
  <si>
    <t>Қозоғистон Республикаси 15.12.2021й</t>
  </si>
  <si>
    <t>Москва 08.07-18.07.2022й</t>
  </si>
  <si>
    <t>Самарқанд вилояти 02.11-10.11.2022й</t>
  </si>
  <si>
    <t>Андижон вилояти 02.11-10.11.2022й</t>
  </si>
  <si>
    <t>Фарғона вилояти 02.11-10.11.2022й</t>
  </si>
  <si>
    <t>Андижон вилояти 28.11-02.12.2022й</t>
  </si>
  <si>
    <t>Сирдарё вилояти 02.11-10.11.2022й</t>
  </si>
  <si>
    <t>Жиззах вилояти 28.11-03.12.2022й</t>
  </si>
  <si>
    <t>Қорақалпоғистон Республикаси 28.11-02.12.2022й</t>
  </si>
  <si>
    <t>Фарғона, Андижон, Наманган вилоятлари  20.02-07.03.2022й</t>
  </si>
  <si>
    <t>Фарғона, Андижон, Наманган 04.04-06.04.2022й</t>
  </si>
  <si>
    <t>Андижон, Наманган 24.05-31.05.2022й</t>
  </si>
  <si>
    <t>Андижон вилояти 17.10-27.10.2022й</t>
  </si>
  <si>
    <t>Фарғона вилояти 31.10-10.11.2022й</t>
  </si>
  <si>
    <t>Наманган вилояти 16.11-24.11.2022й</t>
  </si>
  <si>
    <t>Сурхондарё, Қашқадарё, Бухоро, Навоий вилоятлари 10.03-15.03.2022й</t>
  </si>
  <si>
    <t>Самарқанд вилояти 22.10-26.10.2022й</t>
  </si>
  <si>
    <t>Хоразм вилояти 28.11-02.12.2022й</t>
  </si>
  <si>
    <t>Фарғона вилояти 07.12-13.12.2022й</t>
  </si>
  <si>
    <t>Андижон, Фарғона, Наманган вилоятлари 15.08-19.08.2022й</t>
  </si>
  <si>
    <t>Сурхондарё, Қашқадарё вилоятлари 10.03-15.03.2022й</t>
  </si>
  <si>
    <t>Қашқадарё вилояти 17.10-05.11.2022й</t>
  </si>
  <si>
    <t>Қашқадарё вилояти 25.11.2022й</t>
  </si>
  <si>
    <t>Сурхондарё вилояти  01.11-05.11.2022й</t>
  </si>
  <si>
    <t>Андижон, Наманган вилоятлари 03.03.-06.03.2022й</t>
  </si>
  <si>
    <t>Қашқадарё вилояти 17.05-20.05.2022й</t>
  </si>
  <si>
    <t>Тошкент шаҳар 01.08-12.08.2022й</t>
  </si>
  <si>
    <t>Қашқадарё вилояти 17.10-28.10.2022й</t>
  </si>
  <si>
    <t>Фарғона вилояти  28.11-02.12.2022й</t>
  </si>
  <si>
    <t>Самарқанд вилояти 31.10-01.11.2022й</t>
  </si>
  <si>
    <t xml:space="preserve">Сурхондарё вилояти 01.11-05.11.2022й </t>
  </si>
  <si>
    <t>Жиззах вилояти 05.12-06.12.2022й</t>
  </si>
  <si>
    <t>Навоий вилояти 29.11-02.12.2022й</t>
  </si>
  <si>
    <t>Самарқанд вилояти 05.07-07.07.2022й</t>
  </si>
  <si>
    <t>Андижон вилояти 28.06-29.06.2022й</t>
  </si>
  <si>
    <t>Қорақалпоғистон Республикаси, Хоразм 26.10-29.10.2022й</t>
  </si>
  <si>
    <t>Андижон ва Фарғона вилояти 14.12-16.12.2022й</t>
  </si>
  <si>
    <t>Андижон вилояти 20.12-22.12.2022й</t>
  </si>
  <si>
    <t>Наманган, Андижон, Фарғона вилояти 27.10-04.11.2022й</t>
  </si>
  <si>
    <t>Самарқанд вилояти 04.11-11.11.2022й</t>
  </si>
  <si>
    <t>Навоий вилояти 28.11-02.12.2022й</t>
  </si>
  <si>
    <t>Қорақолпоғистон Республикаси 07.11-28.11.2022й</t>
  </si>
  <si>
    <t>Навоий вилояти 23.11-26.11.2022й</t>
  </si>
  <si>
    <t>Жиззах,Қашқадарё ва Сурхондарё вилоятлари 05.12-09.12.2022й</t>
  </si>
  <si>
    <t>Сурхондарё вилояти 22.12-25.12.2022й</t>
  </si>
  <si>
    <t>Қорақалпоғистон Республикаси 02.11-10.11.2022й</t>
  </si>
  <si>
    <t>Бухоро вилояти 24.02-05.03.2022й</t>
  </si>
  <si>
    <t>Сурхондарё вилояти 07.11-06.12.2022й</t>
  </si>
  <si>
    <t>Жиззах вилояти 07.12-09.12.2022й</t>
  </si>
  <si>
    <t>Хоразм вилояти 03.11-07.11.2022й</t>
  </si>
  <si>
    <t>Жўжалик бўлими хайдовчи</t>
  </si>
  <si>
    <t>Сурхондарё вилояти 02.11-10.11.2022й</t>
  </si>
  <si>
    <t>Самарқанд вилояти 01.12-02.12.2022й</t>
  </si>
  <si>
    <t>Андижон, Фарғона вилояти 28.09-30.09.2022й</t>
  </si>
  <si>
    <t>Андижон вилояти 05.12-15.12.2022й</t>
  </si>
  <si>
    <t xml:space="preserve">Қашқадарё вилояти 28.11-30.11.2022й </t>
  </si>
  <si>
    <t>Тошкент шаҳар 17.10-28.10.2022й</t>
  </si>
  <si>
    <t>Хоразм вилояти 07.11-28.11.2022й</t>
  </si>
  <si>
    <t>Бухоро вилояти  28.11-30.11.2022й</t>
  </si>
  <si>
    <t>Фарғона вилояти 02.12-06.12.2022й</t>
  </si>
  <si>
    <t>Хоразм вилояти  27.10-29.10.2022й</t>
  </si>
  <si>
    <t>Навои вилояти 01.11-02.11.2022й</t>
  </si>
  <si>
    <t>Наманган вилояти 02.11-10.11.2022й</t>
  </si>
  <si>
    <t>Наманган вилояти 15.11-16.11.2022й</t>
  </si>
  <si>
    <t>Тошкент шаҳар 17.10-28.10.22й</t>
  </si>
  <si>
    <t>Қашқадарё вилояти 26.07-25.08.2022й</t>
  </si>
  <si>
    <t>Самарқанд ва Бухоро вилояти 31.10-04.11.2022й</t>
  </si>
  <si>
    <t>Андижон вилояти 15.09-05.10.2022й, 06.10-04.11.2022й</t>
  </si>
  <si>
    <t>Фарғона вилояти 22.08-24.08.2022й</t>
  </si>
  <si>
    <t>Фарғона вилояти 16.08-17.08.2022й</t>
  </si>
  <si>
    <t>Фарғона вилояти 05.09-06.09.2022й</t>
  </si>
  <si>
    <t>Андижон вилояти 08.11-9.11.2022й</t>
  </si>
  <si>
    <t>Бухоро вилояти 16.11-19.11.2022й</t>
  </si>
  <si>
    <t>Навоий вилояти 15.12-16.12.2022й</t>
  </si>
  <si>
    <t>Тошкент вилояти 17.10-28.10.2022й</t>
  </si>
  <si>
    <t>Тошеннт шахар 17.10-28.10.2022й</t>
  </si>
  <si>
    <t>Қашқадарё вилояти 28.11-02.12.2022й</t>
  </si>
  <si>
    <t>Қорақалпоғистон Республикаси  28.11-02.12.2022й</t>
  </si>
  <si>
    <t>Қашқадарё вилояти  25.07-25.08.2022й</t>
  </si>
  <si>
    <t>Бухоро вилояти 29.11-01.12.2022й</t>
  </si>
  <si>
    <t>Қарақалпоғистон республикаси Хоразм, Бухоро ва Навоий вилоятлари 02.12-07.12.2022й</t>
  </si>
  <si>
    <t>Қарши шаҳри  09.11-12.11.2022й</t>
  </si>
  <si>
    <t>Қашқадарё вилояти  12.08-23.08.2022й,  26.07-27.08.2022й</t>
  </si>
  <si>
    <t>Самарқанд вилояти 24.10-28.10.2022й</t>
  </si>
  <si>
    <t>Қорақалпоғистон Республикаси Хоразм вилояти  09.11-18.11.2022й</t>
  </si>
  <si>
    <t>Сирдарё вилояти 28.11-02.12.2022й</t>
  </si>
  <si>
    <t>Қорақалпоғистон Республикаси, Нукус 03.11-07.11.2022й</t>
  </si>
  <si>
    <t>Самарқанд вилояти 20.10-01.11.2022й</t>
  </si>
  <si>
    <t>Андижон Фарғона 24.10-26.10.2022й</t>
  </si>
  <si>
    <t>Фарғона вилояти 19.08-19.08.2022й</t>
  </si>
  <si>
    <t>Фарғона вилояти 30.05-06.06.2022й</t>
  </si>
  <si>
    <t>Андижон,Фарғона 24.10-26.10.2022й</t>
  </si>
  <si>
    <t>Андижон, Фарғона, Наманган вилоятлари 23.02-27.02.2022й</t>
  </si>
  <si>
    <t>Самарқанд вилояти 08.09-13.09.2022й</t>
  </si>
  <si>
    <t>Самарқанд вилояти 05.05-07.05.2022й</t>
  </si>
  <si>
    <t>Фарғона вилояти 18.01-22.01.2022й</t>
  </si>
  <si>
    <t>Сурхондарё, Қашқадарё, Бухоро, Навоий вилоятлари 10.03-17.03.2022й</t>
  </si>
  <si>
    <t>Индонезия Жакарта 06.08-17.08.2022й</t>
  </si>
  <si>
    <t>Андижон Фарғона вилояти 24.10-27.10.2022й</t>
  </si>
  <si>
    <t>Фарғона вилояти 05.02-10.02.2022й</t>
  </si>
  <si>
    <t>Жиззах вилояти 02.11-10.11.2022й</t>
  </si>
  <si>
    <t>Сирдарё вилояти 22.07-23.07.2022й</t>
  </si>
  <si>
    <t>Андижон, Фарғона вилояти 24.10-27.10.2022й</t>
  </si>
  <si>
    <t>Қашқадарё вилояти 06.02-09.02.2022й</t>
  </si>
  <si>
    <t>Қашқадарё, Самарқанд вилоятлари 06.10-08.10.2022й</t>
  </si>
  <si>
    <t>Лондон 20.05-25.05.2022й</t>
  </si>
  <si>
    <t>Қашқадарё вилояти 02.11-10.11.2022й</t>
  </si>
  <si>
    <t>Фарғона вилояти 24.02-04.03.2022й</t>
  </si>
  <si>
    <t>Андижон Наманган Фарғона вилояти 16.11-19.11.2022й</t>
  </si>
  <si>
    <t>Самарқанд вилояти 23.11-25.11.2022й</t>
  </si>
  <si>
    <t>Қорақалпоғистон Республикаси, Хоразм, Сармарқанд вилоятлари 04.02-11.02.2022й</t>
  </si>
  <si>
    <t>Қашқадарё вилояти 02.04-04.04.2022й</t>
  </si>
  <si>
    <t>Қорақалпоғистон Республикаси 10.03-15.03.2022й</t>
  </si>
  <si>
    <t>Қорақапоғистон Республикаси, Хоразм, Навоий, Самарқанд, Андижон вилоятлари 06.02-12.02.2022й</t>
  </si>
  <si>
    <t>Навоий вилояти 02.04-10.04.2022й</t>
  </si>
  <si>
    <t>Наманган вилояти 20.05-21.05.2022й</t>
  </si>
  <si>
    <t>Фарғона вилояти 20.04-21.04.2022й</t>
  </si>
  <si>
    <t>Навоий вилояти 13.04-15.04.2022й</t>
  </si>
  <si>
    <t>Сирдарё вилояти 24.02-04.03.2022й</t>
  </si>
  <si>
    <t>Америка Қўшма Штатлари 16.10-23.10.2022й</t>
  </si>
  <si>
    <t>Қашқадарё вилояти 14.02-18.02.2022й</t>
  </si>
  <si>
    <t>Сурхондарё, Қашқадарё 03.03-06.03.2022й</t>
  </si>
  <si>
    <t>Корея Республикаси 02.12-09.12.2022й</t>
  </si>
  <si>
    <t>Самарқанд вилояти 04.04-08.04.2022й</t>
  </si>
  <si>
    <t>Россия Федерацияси 16.09-19.09.2022</t>
  </si>
  <si>
    <t>Фарғона, Андижон вилояти 27.04-08.05.2022й</t>
  </si>
  <si>
    <t>Сирдарё Жиззах вилоятлари 01.11-7.11.2022й</t>
  </si>
  <si>
    <t>Самарқанд Навоий вилоятлари 23.11-27.11.2022й</t>
  </si>
  <si>
    <t>Қорақалпоғистон Республикаси, Хоразм 26-10.29.10.2022й</t>
  </si>
  <si>
    <t>Хайдаров Улуғбек</t>
  </si>
  <si>
    <t>Ўринов Хусниддин</t>
  </si>
  <si>
    <t>Муродов Эркин</t>
  </si>
  <si>
    <t>Жўраев Ўткир</t>
  </si>
  <si>
    <t>Оқилов Қодир</t>
  </si>
  <si>
    <t>Рахмонов Умид</t>
  </si>
  <si>
    <t>Шодмонов Зухриддин</t>
  </si>
  <si>
    <t>Тураходжаев Хусан</t>
  </si>
  <si>
    <t>Зарипов Ффйзиддин</t>
  </si>
  <si>
    <t>Мирбабаев Фаррух</t>
  </si>
  <si>
    <t>Шаймарданов Алҳам</t>
  </si>
  <si>
    <t>Султонов Аюбхон</t>
  </si>
  <si>
    <t>Тўхтаев Даврон</t>
  </si>
  <si>
    <t>Бутанов Сарвар</t>
  </si>
  <si>
    <t>Каримов Отабек</t>
  </si>
  <si>
    <t>Тожиев Хусан</t>
  </si>
  <si>
    <t xml:space="preserve">Юсупов Боходир </t>
  </si>
  <si>
    <t xml:space="preserve">Бахрамов Дилшод </t>
  </si>
  <si>
    <t>Саидов Бахтиёр</t>
  </si>
  <si>
    <t>Шарифходжаев Усман</t>
  </si>
  <si>
    <t>Комилов Темуржон</t>
  </si>
  <si>
    <t xml:space="preserve">Ўзбекистон Республикаси Халқ таълими вазирлиги раҳбариятининг 4-чорак хизмат сафари харажатлари тўғрисида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</si>
</sst>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"/>
    <numFmt numFmtId="165" formatCode="_-* #,##0.00\ _₽_-;\-* #,##0.00\ _₽_-;_-* &quot;-&quot;??\ _₽_-;_-@_-"/>
  </numFmts>
  <fonts count="13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1"/>
      <color rgb="FFFFFFFF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ck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thick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thick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dashed">
        <color indexed="64"/>
      </bottom>
      <diagonal/>
    </border>
    <border>
      <left style="thick">
        <color indexed="64"/>
      </left>
      <right style="dashed">
        <color indexed="64"/>
      </right>
      <top style="dashed">
        <color indexed="64"/>
      </top>
      <bottom style="thick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thick">
        <color indexed="64"/>
      </bottom>
      <diagonal/>
    </border>
    <border>
      <left style="dashed">
        <color indexed="64"/>
      </left>
      <right style="thick">
        <color indexed="64"/>
      </right>
      <top style="dashed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6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3" fontId="1" fillId="0" borderId="2" xfId="0" applyNumberFormat="1" applyFont="1" applyBorder="1" applyAlignment="1">
      <alignment horizontal="center" vertical="center" wrapText="1"/>
    </xf>
    <xf numFmtId="3" fontId="1" fillId="0" borderId="2" xfId="0" applyNumberFormat="1" applyFont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/>
    </xf>
    <xf numFmtId="3" fontId="1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3" fontId="1" fillId="0" borderId="0" xfId="0" applyNumberFormat="1" applyFont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3" fontId="1" fillId="0" borderId="5" xfId="0" applyNumberFormat="1" applyFont="1" applyBorder="1" applyAlignment="1">
      <alignment horizontal="center" vertical="center" wrapText="1"/>
    </xf>
    <xf numFmtId="4" fontId="2" fillId="0" borderId="6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/>
    <xf numFmtId="0" fontId="2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" fontId="1" fillId="0" borderId="0" xfId="0" applyNumberFormat="1" applyFont="1"/>
    <xf numFmtId="0" fontId="1" fillId="2" borderId="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 wrapText="1"/>
    </xf>
    <xf numFmtId="3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2" borderId="8" xfId="0" applyFont="1" applyFill="1" applyBorder="1" applyAlignment="1">
      <alignment horizontal="center" vertical="center"/>
    </xf>
    <xf numFmtId="3" fontId="1" fillId="0" borderId="8" xfId="0" applyNumberFormat="1" applyFont="1" applyBorder="1" applyAlignment="1">
      <alignment horizontal="center" vertical="center" wrapText="1"/>
    </xf>
    <xf numFmtId="3" fontId="1" fillId="0" borderId="9" xfId="0" applyNumberFormat="1" applyFont="1" applyBorder="1" applyAlignment="1">
      <alignment horizontal="center" vertical="center" wrapText="1"/>
    </xf>
    <xf numFmtId="3" fontId="1" fillId="0" borderId="11" xfId="0" applyNumberFormat="1" applyFont="1" applyBorder="1" applyAlignment="1">
      <alignment horizontal="center" vertical="center" wrapText="1"/>
    </xf>
    <xf numFmtId="3" fontId="1" fillId="0" borderId="11" xfId="0" applyNumberFormat="1" applyFont="1" applyBorder="1" applyAlignment="1">
      <alignment horizontal="center" vertical="center"/>
    </xf>
    <xf numFmtId="3" fontId="1" fillId="3" borderId="2" xfId="0" applyNumberFormat="1" applyFont="1" applyFill="1" applyBorder="1" applyAlignment="1">
      <alignment horizontal="center" vertical="center" wrapText="1"/>
    </xf>
    <xf numFmtId="3" fontId="1" fillId="3" borderId="2" xfId="0" applyNumberFormat="1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/>
    </xf>
    <xf numFmtId="3" fontId="1" fillId="2" borderId="11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4" fontId="1" fillId="0" borderId="0" xfId="1" applyNumberFormat="1" applyFont="1" applyFill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3" fontId="1" fillId="0" borderId="0" xfId="0" applyNumberFormat="1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0" borderId="17" xfId="0" applyFont="1" applyBorder="1" applyAlignment="1">
      <alignment horizontal="center" vertical="center" wrapText="1"/>
    </xf>
    <xf numFmtId="3" fontId="6" fillId="0" borderId="2" xfId="0" applyNumberFormat="1" applyFont="1" applyBorder="1" applyAlignment="1">
      <alignment horizontal="center" vertical="center"/>
    </xf>
    <xf numFmtId="43" fontId="1" fillId="0" borderId="2" xfId="1" applyFont="1" applyBorder="1" applyAlignment="1">
      <alignment horizontal="center" vertical="center"/>
    </xf>
    <xf numFmtId="43" fontId="1" fillId="0" borderId="2" xfId="1" applyFont="1" applyBorder="1" applyAlignment="1">
      <alignment horizontal="center" vertical="center" wrapText="1"/>
    </xf>
    <xf numFmtId="43" fontId="1" fillId="0" borderId="0" xfId="1" applyFont="1"/>
    <xf numFmtId="4" fontId="1" fillId="0" borderId="2" xfId="0" applyNumberFormat="1" applyFont="1" applyBorder="1" applyAlignment="1">
      <alignment horizontal="center" vertical="center"/>
    </xf>
    <xf numFmtId="4" fontId="1" fillId="0" borderId="11" xfId="0" applyNumberFormat="1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3" fontId="1" fillId="0" borderId="19" xfId="0" applyNumberFormat="1" applyFont="1" applyBorder="1" applyAlignment="1">
      <alignment horizontal="center" vertical="center"/>
    </xf>
    <xf numFmtId="3" fontId="1" fillId="0" borderId="20" xfId="0" applyNumberFormat="1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center"/>
    </xf>
    <xf numFmtId="0" fontId="1" fillId="0" borderId="12" xfId="0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wrapText="1"/>
    </xf>
    <xf numFmtId="0" fontId="1" fillId="0" borderId="12" xfId="0" applyFont="1" applyBorder="1"/>
    <xf numFmtId="0" fontId="1" fillId="2" borderId="12" xfId="0" applyFont="1" applyFill="1" applyBorder="1" applyAlignment="1">
      <alignment horizontal="center" vertical="center"/>
    </xf>
    <xf numFmtId="3" fontId="1" fillId="0" borderId="12" xfId="0" applyNumberFormat="1" applyFont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/>
    </xf>
    <xf numFmtId="164" fontId="1" fillId="0" borderId="0" xfId="0" applyNumberFormat="1" applyFont="1" applyAlignment="1">
      <alignment horizontal="center"/>
    </xf>
    <xf numFmtId="0" fontId="7" fillId="0" borderId="0" xfId="0" applyFont="1"/>
    <xf numFmtId="43" fontId="1" fillId="0" borderId="0" xfId="1" applyFont="1" applyAlignment="1">
      <alignment wrapText="1"/>
    </xf>
    <xf numFmtId="165" fontId="1" fillId="0" borderId="0" xfId="0" applyNumberFormat="1" applyFont="1" applyAlignment="1">
      <alignment wrapText="1"/>
    </xf>
    <xf numFmtId="0" fontId="8" fillId="0" borderId="3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/>
    </xf>
    <xf numFmtId="3" fontId="10" fillId="0" borderId="30" xfId="0" applyNumberFormat="1" applyFont="1" applyBorder="1" applyAlignment="1">
      <alignment horizontal="center" vertical="center" wrapText="1"/>
    </xf>
    <xf numFmtId="3" fontId="9" fillId="0" borderId="30" xfId="0" applyNumberFormat="1" applyFont="1" applyBorder="1" applyAlignment="1">
      <alignment horizontal="center" vertical="center" wrapText="1"/>
    </xf>
    <xf numFmtId="3" fontId="9" fillId="0" borderId="31" xfId="0" applyNumberFormat="1" applyFont="1" applyBorder="1" applyAlignment="1">
      <alignment horizontal="center" vertical="center" wrapText="1"/>
    </xf>
    <xf numFmtId="0" fontId="9" fillId="2" borderId="30" xfId="0" applyFont="1" applyFill="1" applyBorder="1" applyAlignment="1">
      <alignment horizontal="center" vertical="center" wrapText="1"/>
    </xf>
    <xf numFmtId="3" fontId="9" fillId="0" borderId="30" xfId="0" applyNumberFormat="1" applyFont="1" applyBorder="1" applyAlignment="1">
      <alignment horizontal="center" vertical="center"/>
    </xf>
    <xf numFmtId="3" fontId="9" fillId="0" borderId="31" xfId="0" applyNumberFormat="1" applyFont="1" applyBorder="1" applyAlignment="1">
      <alignment horizontal="center" vertical="center"/>
    </xf>
    <xf numFmtId="4" fontId="9" fillId="0" borderId="30" xfId="0" applyNumberFormat="1" applyFont="1" applyBorder="1" applyAlignment="1">
      <alignment horizontal="center" vertical="center"/>
    </xf>
    <xf numFmtId="4" fontId="9" fillId="0" borderId="31" xfId="0" applyNumberFormat="1" applyFont="1" applyBorder="1" applyAlignment="1">
      <alignment horizontal="center" vertical="center"/>
    </xf>
    <xf numFmtId="3" fontId="9" fillId="2" borderId="30" xfId="0" applyNumberFormat="1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 wrapText="1"/>
    </xf>
    <xf numFmtId="3" fontId="9" fillId="2" borderId="31" xfId="0" applyNumberFormat="1" applyFont="1" applyFill="1" applyBorder="1" applyAlignment="1">
      <alignment horizontal="center" vertical="center"/>
    </xf>
    <xf numFmtId="3" fontId="9" fillId="2" borderId="30" xfId="0" applyNumberFormat="1" applyFont="1" applyFill="1" applyBorder="1" applyAlignment="1">
      <alignment horizontal="center" vertical="center" wrapText="1"/>
    </xf>
    <xf numFmtId="3" fontId="9" fillId="2" borderId="31" xfId="0" applyNumberFormat="1" applyFont="1" applyFill="1" applyBorder="1" applyAlignment="1">
      <alignment horizontal="center" vertical="center" wrapText="1"/>
    </xf>
    <xf numFmtId="3" fontId="11" fillId="0" borderId="30" xfId="0" applyNumberFormat="1" applyFont="1" applyBorder="1" applyAlignment="1">
      <alignment horizontal="center" vertical="center"/>
    </xf>
    <xf numFmtId="3" fontId="10" fillId="0" borderId="30" xfId="0" applyNumberFormat="1" applyFont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3" fontId="8" fillId="0" borderId="33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2" borderId="21" xfId="0" applyFont="1" applyFill="1" applyBorder="1" applyAlignment="1">
      <alignment horizontal="center" vertical="center"/>
    </xf>
    <xf numFmtId="0" fontId="1" fillId="2" borderId="22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2" fillId="0" borderId="33" xfId="0" applyFont="1" applyBorder="1" applyAlignment="1">
      <alignment horizontal="center" vertical="center" wrapText="1"/>
    </xf>
    <xf numFmtId="0" fontId="9" fillId="0" borderId="30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/>
    </xf>
    <xf numFmtId="0" fontId="8" fillId="2" borderId="30" xfId="0" applyFont="1" applyFill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2" borderId="30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0" borderId="29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3" fontId="8" fillId="0" borderId="34" xfId="0" applyNumberFormat="1" applyFont="1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F51D2C-95AD-48DB-8C3A-75B1C4AFB880}">
  <sheetPr>
    <pageSetUpPr fitToPage="1"/>
  </sheetPr>
  <dimension ref="A2:K285"/>
  <sheetViews>
    <sheetView view="pageBreakPreview" zoomScaleNormal="100" zoomScaleSheetLayoutView="100" workbookViewId="0">
      <pane xSplit="2" ySplit="7" topLeftCell="C239" activePane="bottomRight" state="frozen"/>
      <selection pane="topRight" activeCell="C1" sqref="C1"/>
      <selection pane="bottomLeft" activeCell="A7" sqref="A7"/>
      <selection pane="bottomRight" activeCell="B278" sqref="B278"/>
    </sheetView>
  </sheetViews>
  <sheetFormatPr defaultRowHeight="18.75" x14ac:dyDescent="0.3"/>
  <cols>
    <col min="1" max="1" width="4.85546875" style="2" customWidth="1"/>
    <col min="2" max="2" width="26.85546875" style="14" customWidth="1"/>
    <col min="3" max="3" width="54.5703125" style="7" customWidth="1"/>
    <col min="4" max="4" width="76" style="7" customWidth="1"/>
    <col min="5" max="5" width="24.5703125" style="1" bestFit="1" customWidth="1"/>
    <col min="6" max="6" width="21" style="1" bestFit="1" customWidth="1"/>
    <col min="7" max="7" width="22.42578125" style="1" bestFit="1" customWidth="1"/>
    <col min="8" max="8" width="18.85546875" style="1" customWidth="1"/>
    <col min="9" max="9" width="19.28515625" style="1" bestFit="1" customWidth="1"/>
    <col min="10" max="11" width="14.42578125" style="1" bestFit="1" customWidth="1"/>
    <col min="12" max="16384" width="9.140625" style="1"/>
  </cols>
  <sheetData>
    <row r="2" spans="1:8" ht="25.5" x14ac:dyDescent="0.3">
      <c r="A2" s="103" t="s">
        <v>164</v>
      </c>
      <c r="B2" s="103"/>
      <c r="C2" s="103"/>
      <c r="D2" s="103"/>
      <c r="E2" s="103"/>
      <c r="F2" s="103"/>
      <c r="G2" s="103"/>
      <c r="H2" s="103"/>
    </row>
    <row r="3" spans="1:8" ht="25.5" x14ac:dyDescent="0.3">
      <c r="A3" s="103" t="s">
        <v>2</v>
      </c>
      <c r="B3" s="103"/>
      <c r="C3" s="103"/>
      <c r="D3" s="103"/>
      <c r="E3" s="103"/>
      <c r="F3" s="103"/>
      <c r="G3" s="103"/>
      <c r="H3" s="103"/>
    </row>
    <row r="4" spans="1:8" ht="25.5" x14ac:dyDescent="0.3">
      <c r="A4" s="103" t="s">
        <v>383</v>
      </c>
      <c r="B4" s="103"/>
      <c r="C4" s="103"/>
      <c r="D4" s="103"/>
      <c r="E4" s="103"/>
      <c r="F4" s="103"/>
      <c r="G4" s="103"/>
      <c r="H4" s="103"/>
    </row>
    <row r="5" spans="1:8" ht="19.5" thickBot="1" x14ac:dyDescent="0.35"/>
    <row r="6" spans="1:8" ht="20.25" thickTop="1" thickBot="1" x14ac:dyDescent="0.35">
      <c r="A6" s="106" t="s">
        <v>4</v>
      </c>
      <c r="B6" s="104" t="s">
        <v>3</v>
      </c>
      <c r="C6" s="108" t="s">
        <v>3</v>
      </c>
      <c r="D6" s="104" t="s">
        <v>5</v>
      </c>
      <c r="E6" s="104" t="s">
        <v>6</v>
      </c>
      <c r="F6" s="106" t="s">
        <v>7</v>
      </c>
      <c r="G6" s="106"/>
      <c r="H6" s="106"/>
    </row>
    <row r="7" spans="1:8" ht="38.25" thickTop="1" x14ac:dyDescent="0.3">
      <c r="A7" s="107"/>
      <c r="B7" s="105"/>
      <c r="C7" s="109"/>
      <c r="D7" s="105"/>
      <c r="E7" s="105"/>
      <c r="F7" s="15" t="s">
        <v>8</v>
      </c>
      <c r="G7" s="15" t="s">
        <v>9</v>
      </c>
      <c r="H7" s="15" t="s">
        <v>1</v>
      </c>
    </row>
    <row r="8" spans="1:8" x14ac:dyDescent="0.3">
      <c r="A8" s="98">
        <v>1</v>
      </c>
      <c r="B8" s="97" t="s">
        <v>10</v>
      </c>
      <c r="C8" s="97" t="s">
        <v>0</v>
      </c>
      <c r="D8" s="9" t="s">
        <v>163</v>
      </c>
      <c r="E8" s="3">
        <f>+F8+G8+H8</f>
        <v>478120</v>
      </c>
      <c r="F8" s="3">
        <v>27000</v>
      </c>
      <c r="G8" s="3"/>
      <c r="H8" s="3">
        <v>451120</v>
      </c>
    </row>
    <row r="9" spans="1:8" ht="37.5" x14ac:dyDescent="0.3">
      <c r="A9" s="98"/>
      <c r="B9" s="97"/>
      <c r="C9" s="97"/>
      <c r="D9" s="9" t="s">
        <v>162</v>
      </c>
      <c r="E9" s="3">
        <f>+F9+G9+H9</f>
        <v>4474417</v>
      </c>
      <c r="F9" s="3">
        <v>162000</v>
      </c>
      <c r="G9" s="3">
        <f>800000+600000+1800000</f>
        <v>3200000</v>
      </c>
      <c r="H9" s="3">
        <v>1112417</v>
      </c>
    </row>
    <row r="10" spans="1:8" x14ac:dyDescent="0.3">
      <c r="A10" s="98"/>
      <c r="B10" s="97"/>
      <c r="C10" s="97"/>
      <c r="D10" s="9" t="s">
        <v>160</v>
      </c>
      <c r="E10" s="3">
        <f t="shared" ref="E10:E11" si="0">+F10+G10+H10</f>
        <v>4290822</v>
      </c>
      <c r="F10" s="3">
        <v>54000</v>
      </c>
      <c r="G10" s="3">
        <v>1000000</v>
      </c>
      <c r="H10" s="3">
        <v>3236822</v>
      </c>
    </row>
    <row r="11" spans="1:8" x14ac:dyDescent="0.3">
      <c r="A11" s="98"/>
      <c r="B11" s="97"/>
      <c r="C11" s="97"/>
      <c r="D11" s="9" t="s">
        <v>159</v>
      </c>
      <c r="E11" s="3">
        <f t="shared" si="0"/>
        <v>5179948</v>
      </c>
      <c r="F11" s="3">
        <v>81000</v>
      </c>
      <c r="G11" s="3">
        <v>2400000</v>
      </c>
      <c r="H11" s="3">
        <v>2698948</v>
      </c>
    </row>
    <row r="12" spans="1:8" x14ac:dyDescent="0.3">
      <c r="A12" s="98"/>
      <c r="B12" s="97"/>
      <c r="C12" s="97"/>
      <c r="D12" s="9" t="s">
        <v>161</v>
      </c>
      <c r="E12" s="3">
        <f t="shared" ref="E12:E105" si="1">+F12+G12+H12</f>
        <v>3965459</v>
      </c>
      <c r="F12" s="3">
        <v>54000</v>
      </c>
      <c r="G12" s="3">
        <v>825000</v>
      </c>
      <c r="H12" s="3">
        <v>3086459</v>
      </c>
    </row>
    <row r="13" spans="1:8" x14ac:dyDescent="0.3">
      <c r="A13" s="98"/>
      <c r="B13" s="97"/>
      <c r="C13" s="97"/>
      <c r="D13" s="9" t="s">
        <v>165</v>
      </c>
      <c r="E13" s="3">
        <f t="shared" si="1"/>
        <v>1554000</v>
      </c>
      <c r="F13" s="3">
        <v>54000</v>
      </c>
      <c r="G13" s="3">
        <v>1500000</v>
      </c>
      <c r="H13" s="3"/>
    </row>
    <row r="14" spans="1:8" x14ac:dyDescent="0.3">
      <c r="A14" s="98"/>
      <c r="B14" s="97"/>
      <c r="C14" s="97"/>
      <c r="D14" s="9" t="s">
        <v>166</v>
      </c>
      <c r="E14" s="3">
        <f t="shared" si="1"/>
        <v>330000</v>
      </c>
      <c r="F14" s="3">
        <v>30000</v>
      </c>
      <c r="G14" s="3">
        <v>300000</v>
      </c>
      <c r="H14" s="3"/>
    </row>
    <row r="15" spans="1:8" x14ac:dyDescent="0.3">
      <c r="A15" s="98"/>
      <c r="B15" s="97"/>
      <c r="C15" s="97"/>
      <c r="D15" s="9" t="s">
        <v>167</v>
      </c>
      <c r="E15" s="3">
        <f t="shared" si="1"/>
        <v>664000</v>
      </c>
      <c r="F15" s="3">
        <v>27000</v>
      </c>
      <c r="G15" s="3">
        <v>637000</v>
      </c>
      <c r="H15" s="3"/>
    </row>
    <row r="16" spans="1:8" x14ac:dyDescent="0.3">
      <c r="A16" s="98"/>
      <c r="B16" s="97"/>
      <c r="C16" s="97"/>
      <c r="D16" s="9" t="s">
        <v>168</v>
      </c>
      <c r="E16" s="3">
        <f t="shared" si="1"/>
        <v>3008804</v>
      </c>
      <c r="F16" s="3"/>
      <c r="G16" s="3"/>
      <c r="H16" s="3">
        <v>3008804</v>
      </c>
    </row>
    <row r="17" spans="1:8" x14ac:dyDescent="0.3">
      <c r="A17" s="98"/>
      <c r="B17" s="97"/>
      <c r="C17" s="97"/>
      <c r="D17" s="9" t="s">
        <v>169</v>
      </c>
      <c r="E17" s="3">
        <f t="shared" si="1"/>
        <v>2491406</v>
      </c>
      <c r="F17" s="3">
        <v>54000</v>
      </c>
      <c r="G17" s="3">
        <v>900000</v>
      </c>
      <c r="H17" s="3">
        <v>1537406</v>
      </c>
    </row>
    <row r="18" spans="1:8" x14ac:dyDescent="0.3">
      <c r="A18" s="98"/>
      <c r="B18" s="97"/>
      <c r="C18" s="97"/>
      <c r="D18" s="9" t="s">
        <v>170</v>
      </c>
      <c r="E18" s="3">
        <f t="shared" si="1"/>
        <v>981000</v>
      </c>
      <c r="F18" s="3">
        <v>81000</v>
      </c>
      <c r="G18" s="3">
        <v>900000</v>
      </c>
      <c r="H18" s="3"/>
    </row>
    <row r="19" spans="1:8" x14ac:dyDescent="0.3">
      <c r="A19" s="98"/>
      <c r="B19" s="97"/>
      <c r="C19" s="97"/>
      <c r="D19" s="9" t="s">
        <v>171</v>
      </c>
      <c r="E19" s="3">
        <f t="shared" si="1"/>
        <v>2281000</v>
      </c>
      <c r="F19" s="3">
        <v>81000</v>
      </c>
      <c r="G19" s="3">
        <v>2200000</v>
      </c>
      <c r="H19" s="3"/>
    </row>
    <row r="20" spans="1:8" x14ac:dyDescent="0.3">
      <c r="A20" s="98"/>
      <c r="B20" s="97"/>
      <c r="C20" s="97"/>
      <c r="D20" s="9" t="s">
        <v>172</v>
      </c>
      <c r="E20" s="3">
        <f t="shared" si="1"/>
        <v>2926267</v>
      </c>
      <c r="F20" s="3">
        <v>81000</v>
      </c>
      <c r="G20" s="3">
        <v>2200000</v>
      </c>
      <c r="H20" s="3">
        <v>645267</v>
      </c>
    </row>
    <row r="21" spans="1:8" x14ac:dyDescent="0.3">
      <c r="A21" s="98"/>
      <c r="B21" s="97"/>
      <c r="C21" s="97"/>
      <c r="D21" s="9" t="s">
        <v>173</v>
      </c>
      <c r="E21" s="3">
        <f t="shared" si="1"/>
        <v>1131000</v>
      </c>
      <c r="F21" s="3">
        <v>81000</v>
      </c>
      <c r="G21" s="3">
        <v>1050000</v>
      </c>
      <c r="H21" s="3"/>
    </row>
    <row r="22" spans="1:8" x14ac:dyDescent="0.3">
      <c r="A22" s="98">
        <v>2</v>
      </c>
      <c r="B22" s="97" t="s">
        <v>11</v>
      </c>
      <c r="C22" s="100" t="s">
        <v>91</v>
      </c>
      <c r="D22" s="9" t="s">
        <v>128</v>
      </c>
      <c r="E22" s="3">
        <f t="shared" ref="E22" si="2">+F22+G22+H22</f>
        <v>1733697</v>
      </c>
      <c r="F22" s="4">
        <v>54000</v>
      </c>
      <c r="G22" s="4">
        <f>360000+400000</f>
        <v>760000</v>
      </c>
      <c r="H22" s="4">
        <v>919697</v>
      </c>
    </row>
    <row r="23" spans="1:8" x14ac:dyDescent="0.3">
      <c r="A23" s="98"/>
      <c r="B23" s="97"/>
      <c r="C23" s="100"/>
      <c r="D23" s="9" t="s">
        <v>136</v>
      </c>
      <c r="E23" s="3">
        <f t="shared" ref="E23:E28" si="3">+F23+G23+H23</f>
        <v>1799000</v>
      </c>
      <c r="F23" s="4">
        <v>54000</v>
      </c>
      <c r="G23" s="4">
        <v>1350000</v>
      </c>
      <c r="H23" s="4">
        <v>395000</v>
      </c>
    </row>
    <row r="24" spans="1:8" x14ac:dyDescent="0.3">
      <c r="A24" s="98"/>
      <c r="B24" s="97"/>
      <c r="C24" s="100"/>
      <c r="D24" s="9" t="s">
        <v>112</v>
      </c>
      <c r="E24" s="3">
        <f t="shared" si="3"/>
        <v>1231000</v>
      </c>
      <c r="F24" s="4">
        <v>54000</v>
      </c>
      <c r="G24" s="4">
        <v>700000</v>
      </c>
      <c r="H24" s="4">
        <v>477000</v>
      </c>
    </row>
    <row r="25" spans="1:8" x14ac:dyDescent="0.3">
      <c r="A25" s="98"/>
      <c r="B25" s="97"/>
      <c r="C25" s="100"/>
      <c r="D25" s="9" t="s">
        <v>98</v>
      </c>
      <c r="E25" s="3">
        <f t="shared" si="3"/>
        <v>2174896</v>
      </c>
      <c r="F25" s="4">
        <v>54000</v>
      </c>
      <c r="G25" s="4">
        <v>1000000</v>
      </c>
      <c r="H25" s="4">
        <v>1120896</v>
      </c>
    </row>
    <row r="26" spans="1:8" x14ac:dyDescent="0.3">
      <c r="A26" s="98"/>
      <c r="B26" s="97"/>
      <c r="C26" s="100"/>
      <c r="D26" s="9" t="s">
        <v>127</v>
      </c>
      <c r="E26" s="3">
        <f t="shared" si="3"/>
        <v>835745</v>
      </c>
      <c r="F26" s="4">
        <v>27000</v>
      </c>
      <c r="G26" s="4"/>
      <c r="H26" s="4">
        <v>808745</v>
      </c>
    </row>
    <row r="27" spans="1:8" x14ac:dyDescent="0.3">
      <c r="A27" s="98"/>
      <c r="B27" s="97"/>
      <c r="C27" s="100"/>
      <c r="D27" s="9" t="s">
        <v>174</v>
      </c>
      <c r="E27" s="3">
        <f t="shared" si="3"/>
        <v>1442830</v>
      </c>
      <c r="F27" s="4">
        <v>27000</v>
      </c>
      <c r="G27" s="4">
        <v>280000</v>
      </c>
      <c r="H27" s="4">
        <v>1135830</v>
      </c>
    </row>
    <row r="28" spans="1:8" x14ac:dyDescent="0.3">
      <c r="A28" s="98"/>
      <c r="B28" s="97"/>
      <c r="C28" s="100"/>
      <c r="D28" s="18" t="s">
        <v>175</v>
      </c>
      <c r="E28" s="3">
        <f t="shared" si="3"/>
        <v>24481147.5</v>
      </c>
      <c r="F28" s="19"/>
      <c r="G28" s="19"/>
      <c r="H28" s="19">
        <v>24481147.5</v>
      </c>
    </row>
    <row r="29" spans="1:8" x14ac:dyDescent="0.3">
      <c r="A29" s="98">
        <v>3</v>
      </c>
      <c r="B29" s="97" t="s">
        <v>13</v>
      </c>
      <c r="C29" s="97" t="s">
        <v>12</v>
      </c>
      <c r="D29" s="9" t="s">
        <v>131</v>
      </c>
      <c r="E29" s="3">
        <f t="shared" si="1"/>
        <v>1265000</v>
      </c>
      <c r="F29" s="4">
        <v>54000</v>
      </c>
      <c r="G29" s="4">
        <v>800000</v>
      </c>
      <c r="H29" s="4">
        <v>411000</v>
      </c>
    </row>
    <row r="30" spans="1:8" x14ac:dyDescent="0.3">
      <c r="A30" s="98"/>
      <c r="B30" s="97"/>
      <c r="C30" s="97"/>
      <c r="D30" s="9" t="s">
        <v>120</v>
      </c>
      <c r="E30" s="3">
        <f t="shared" si="1"/>
        <v>2345597</v>
      </c>
      <c r="F30" s="4">
        <v>135000</v>
      </c>
      <c r="G30" s="4">
        <v>1550000</v>
      </c>
      <c r="H30" s="4">
        <v>660597</v>
      </c>
    </row>
    <row r="31" spans="1:8" x14ac:dyDescent="0.3">
      <c r="A31" s="98"/>
      <c r="B31" s="97"/>
      <c r="C31" s="97"/>
      <c r="D31" s="9" t="s">
        <v>176</v>
      </c>
      <c r="E31" s="3">
        <f t="shared" si="1"/>
        <v>1066000</v>
      </c>
      <c r="F31" s="4">
        <v>54000</v>
      </c>
      <c r="G31" s="4">
        <v>720000</v>
      </c>
      <c r="H31" s="4">
        <v>292000</v>
      </c>
    </row>
    <row r="32" spans="1:8" x14ac:dyDescent="0.3">
      <c r="A32" s="98"/>
      <c r="B32" s="97"/>
      <c r="C32" s="97"/>
      <c r="D32" s="9" t="s">
        <v>177</v>
      </c>
      <c r="E32" s="3">
        <f t="shared" si="1"/>
        <v>1794081</v>
      </c>
      <c r="F32" s="4">
        <v>27000</v>
      </c>
      <c r="G32" s="4">
        <v>315000</v>
      </c>
      <c r="H32" s="4">
        <v>1452081</v>
      </c>
    </row>
    <row r="33" spans="1:8" x14ac:dyDescent="0.3">
      <c r="A33" s="98"/>
      <c r="B33" s="97"/>
      <c r="C33" s="97"/>
      <c r="D33" s="9" t="s">
        <v>178</v>
      </c>
      <c r="E33" s="3">
        <f t="shared" si="1"/>
        <v>1076000</v>
      </c>
      <c r="F33" s="4">
        <v>54000</v>
      </c>
      <c r="G33" s="4">
        <v>740000</v>
      </c>
      <c r="H33" s="4">
        <v>282000</v>
      </c>
    </row>
    <row r="34" spans="1:8" x14ac:dyDescent="0.3">
      <c r="A34" s="98"/>
      <c r="B34" s="97"/>
      <c r="C34" s="97"/>
      <c r="D34" s="9" t="s">
        <v>179</v>
      </c>
      <c r="E34" s="3">
        <f t="shared" si="1"/>
        <v>4790900</v>
      </c>
      <c r="F34" s="4">
        <v>120000</v>
      </c>
      <c r="G34" s="4">
        <v>4200000</v>
      </c>
      <c r="H34" s="4">
        <v>470900</v>
      </c>
    </row>
    <row r="35" spans="1:8" x14ac:dyDescent="0.3">
      <c r="A35" s="98"/>
      <c r="B35" s="97"/>
      <c r="C35" s="97"/>
      <c r="D35" s="9" t="s">
        <v>180</v>
      </c>
      <c r="E35" s="3">
        <f t="shared" si="1"/>
        <v>1799974</v>
      </c>
      <c r="F35" s="4">
        <v>108000</v>
      </c>
      <c r="G35" s="4">
        <v>1360000</v>
      </c>
      <c r="H35" s="4">
        <v>331974</v>
      </c>
    </row>
    <row r="36" spans="1:8" x14ac:dyDescent="0.3">
      <c r="A36" s="98"/>
      <c r="B36" s="97"/>
      <c r="C36" s="97"/>
      <c r="D36" s="9" t="s">
        <v>181</v>
      </c>
      <c r="E36" s="3">
        <f t="shared" si="1"/>
        <v>1232275</v>
      </c>
      <c r="F36" s="4">
        <v>81000</v>
      </c>
      <c r="G36" s="4">
        <v>720000</v>
      </c>
      <c r="H36" s="4">
        <v>431275</v>
      </c>
    </row>
    <row r="37" spans="1:8" x14ac:dyDescent="0.3">
      <c r="A37" s="98">
        <v>4</v>
      </c>
      <c r="B37" s="97" t="s">
        <v>14</v>
      </c>
      <c r="C37" s="97" t="s">
        <v>12</v>
      </c>
      <c r="D37" s="9" t="s">
        <v>150</v>
      </c>
      <c r="E37" s="3">
        <f t="shared" si="1"/>
        <v>3351900</v>
      </c>
      <c r="F37" s="4">
        <v>162000</v>
      </c>
      <c r="G37" s="4">
        <v>1200000</v>
      </c>
      <c r="H37" s="4">
        <v>1989900</v>
      </c>
    </row>
    <row r="38" spans="1:8" x14ac:dyDescent="0.3">
      <c r="A38" s="98"/>
      <c r="B38" s="97"/>
      <c r="C38" s="97"/>
      <c r="D38" s="9" t="s">
        <v>130</v>
      </c>
      <c r="E38" s="3">
        <f t="shared" si="1"/>
        <v>2389119</v>
      </c>
      <c r="F38" s="5">
        <v>108000</v>
      </c>
      <c r="G38" s="4">
        <v>1400000</v>
      </c>
      <c r="H38" s="4">
        <v>881119</v>
      </c>
    </row>
    <row r="39" spans="1:8" x14ac:dyDescent="0.3">
      <c r="A39" s="98"/>
      <c r="B39" s="97"/>
      <c r="C39" s="97"/>
      <c r="D39" s="9" t="s">
        <v>130</v>
      </c>
      <c r="E39" s="3">
        <f t="shared" ref="E39:E40" si="4">+F39+G39+H39</f>
        <v>2844267</v>
      </c>
      <c r="F39" s="4">
        <v>108000</v>
      </c>
      <c r="G39" s="4">
        <v>1800000</v>
      </c>
      <c r="H39" s="4">
        <v>936267</v>
      </c>
    </row>
    <row r="40" spans="1:8" x14ac:dyDescent="0.3">
      <c r="A40" s="98"/>
      <c r="B40" s="97"/>
      <c r="C40" s="97"/>
      <c r="D40" s="9" t="s">
        <v>92</v>
      </c>
      <c r="E40" s="3">
        <f t="shared" si="4"/>
        <v>477000</v>
      </c>
      <c r="F40" s="4">
        <v>27000</v>
      </c>
      <c r="G40" s="4">
        <v>450000</v>
      </c>
      <c r="H40" s="4"/>
    </row>
    <row r="41" spans="1:8" x14ac:dyDescent="0.3">
      <c r="A41" s="98"/>
      <c r="B41" s="97"/>
      <c r="C41" s="97"/>
      <c r="D41" s="9" t="s">
        <v>122</v>
      </c>
      <c r="E41" s="3">
        <f t="shared" si="1"/>
        <v>727000</v>
      </c>
      <c r="F41" s="4">
        <v>27000</v>
      </c>
      <c r="G41" s="4">
        <v>700000</v>
      </c>
      <c r="H41" s="4"/>
    </row>
    <row r="42" spans="1:8" x14ac:dyDescent="0.3">
      <c r="A42" s="98"/>
      <c r="B42" s="97"/>
      <c r="C42" s="97"/>
      <c r="D42" s="9" t="s">
        <v>182</v>
      </c>
      <c r="E42" s="3">
        <f t="shared" si="1"/>
        <v>1656659</v>
      </c>
      <c r="F42" s="4">
        <v>60000</v>
      </c>
      <c r="G42" s="4">
        <v>660000</v>
      </c>
      <c r="H42" s="4">
        <v>936659</v>
      </c>
    </row>
    <row r="43" spans="1:8" x14ac:dyDescent="0.3">
      <c r="A43" s="98"/>
      <c r="B43" s="97"/>
      <c r="C43" s="97"/>
      <c r="D43" s="9" t="s">
        <v>183</v>
      </c>
      <c r="E43" s="3">
        <f t="shared" si="1"/>
        <v>660000</v>
      </c>
      <c r="F43" s="4">
        <v>60000</v>
      </c>
      <c r="G43" s="4">
        <v>600000</v>
      </c>
      <c r="H43" s="4"/>
    </row>
    <row r="44" spans="1:8" x14ac:dyDescent="0.3">
      <c r="A44" s="98"/>
      <c r="B44" s="97"/>
      <c r="C44" s="97"/>
      <c r="D44" s="9" t="s">
        <v>184</v>
      </c>
      <c r="E44" s="3">
        <f t="shared" si="1"/>
        <v>891000</v>
      </c>
      <c r="F44" s="4">
        <v>81000</v>
      </c>
      <c r="G44" s="4">
        <v>810000</v>
      </c>
      <c r="H44" s="4"/>
    </row>
    <row r="45" spans="1:8" x14ac:dyDescent="0.3">
      <c r="A45" s="98"/>
      <c r="B45" s="97"/>
      <c r="C45" s="97"/>
      <c r="D45" s="9" t="s">
        <v>185</v>
      </c>
      <c r="E45" s="3">
        <f t="shared" si="1"/>
        <v>891000</v>
      </c>
      <c r="F45" s="4">
        <v>81000</v>
      </c>
      <c r="G45" s="4">
        <v>810000</v>
      </c>
      <c r="H45" s="4"/>
    </row>
    <row r="46" spans="1:8" x14ac:dyDescent="0.3">
      <c r="A46" s="98"/>
      <c r="B46" s="97"/>
      <c r="C46" s="97"/>
      <c r="D46" s="9" t="s">
        <v>186</v>
      </c>
      <c r="E46" s="3">
        <f t="shared" si="1"/>
        <v>754000</v>
      </c>
      <c r="F46" s="4">
        <v>54000</v>
      </c>
      <c r="G46" s="4">
        <v>700000</v>
      </c>
      <c r="H46" s="4"/>
    </row>
    <row r="47" spans="1:8" x14ac:dyDescent="0.3">
      <c r="A47" s="98"/>
      <c r="B47" s="97"/>
      <c r="C47" s="97"/>
      <c r="D47" s="9" t="s">
        <v>187</v>
      </c>
      <c r="E47" s="3">
        <f t="shared" si="1"/>
        <v>1635000</v>
      </c>
      <c r="F47" s="4">
        <v>135000</v>
      </c>
      <c r="G47" s="4">
        <v>1500000</v>
      </c>
      <c r="H47" s="4"/>
    </row>
    <row r="48" spans="1:8" x14ac:dyDescent="0.3">
      <c r="A48" s="98"/>
      <c r="B48" s="97"/>
      <c r="C48" s="97"/>
      <c r="D48" s="9" t="s">
        <v>188</v>
      </c>
      <c r="E48" s="3">
        <f t="shared" si="1"/>
        <v>1531429</v>
      </c>
      <c r="F48" s="4">
        <v>27000</v>
      </c>
      <c r="G48" s="4">
        <v>350000</v>
      </c>
      <c r="H48" s="4">
        <v>1154429</v>
      </c>
    </row>
    <row r="49" spans="1:8" x14ac:dyDescent="0.3">
      <c r="A49" s="98"/>
      <c r="B49" s="97"/>
      <c r="C49" s="97"/>
      <c r="D49" s="9" t="s">
        <v>189</v>
      </c>
      <c r="E49" s="3">
        <f>+F49+G49+H49</f>
        <v>971106</v>
      </c>
      <c r="F49" s="4">
        <v>27000</v>
      </c>
      <c r="G49" s="4">
        <v>490000</v>
      </c>
      <c r="H49" s="4">
        <v>454106</v>
      </c>
    </row>
    <row r="50" spans="1:8" x14ac:dyDescent="0.3">
      <c r="A50" s="98"/>
      <c r="B50" s="97"/>
      <c r="C50" s="97"/>
      <c r="D50" s="29" t="s">
        <v>387</v>
      </c>
      <c r="E50" s="3">
        <f>+F50+G50+H50</f>
        <v>553000</v>
      </c>
      <c r="F50" s="4">
        <v>30000</v>
      </c>
      <c r="G50" s="4">
        <v>350000</v>
      </c>
      <c r="H50" s="4">
        <v>173000</v>
      </c>
    </row>
    <row r="51" spans="1:8" x14ac:dyDescent="0.3">
      <c r="A51" s="98"/>
      <c r="B51" s="97"/>
      <c r="C51" s="97"/>
      <c r="D51" s="1"/>
    </row>
    <row r="52" spans="1:8" ht="37.5" x14ac:dyDescent="0.3">
      <c r="A52" s="98">
        <v>5</v>
      </c>
      <c r="B52" s="97" t="s">
        <v>15</v>
      </c>
      <c r="C52" s="100" t="s">
        <v>12</v>
      </c>
      <c r="D52" s="9" t="s">
        <v>138</v>
      </c>
      <c r="E52" s="3">
        <f t="shared" si="1"/>
        <v>2324172</v>
      </c>
      <c r="F52" s="4">
        <v>189000</v>
      </c>
      <c r="G52" s="4">
        <f>108000+660000+300000</f>
        <v>1068000</v>
      </c>
      <c r="H52" s="4">
        <v>1067172</v>
      </c>
    </row>
    <row r="53" spans="1:8" x14ac:dyDescent="0.3">
      <c r="A53" s="98"/>
      <c r="B53" s="97"/>
      <c r="C53" s="100"/>
      <c r="D53" s="9" t="s">
        <v>110</v>
      </c>
      <c r="E53" s="3">
        <f t="shared" si="1"/>
        <v>1389872</v>
      </c>
      <c r="F53" s="4">
        <v>162000</v>
      </c>
      <c r="G53" s="4">
        <v>1100000</v>
      </c>
      <c r="H53" s="4">
        <v>127872</v>
      </c>
    </row>
    <row r="54" spans="1:8" x14ac:dyDescent="0.3">
      <c r="A54" s="98"/>
      <c r="B54" s="97"/>
      <c r="C54" s="100"/>
      <c r="D54" s="9" t="s">
        <v>190</v>
      </c>
      <c r="E54" s="3">
        <f t="shared" si="1"/>
        <v>3477558</v>
      </c>
      <c r="F54" s="4">
        <v>240000</v>
      </c>
      <c r="G54" s="4">
        <v>1620000</v>
      </c>
      <c r="H54" s="4">
        <v>1617558</v>
      </c>
    </row>
    <row r="55" spans="1:8" x14ac:dyDescent="0.3">
      <c r="A55" s="98"/>
      <c r="B55" s="97"/>
      <c r="C55" s="100"/>
      <c r="D55" s="9" t="s">
        <v>191</v>
      </c>
      <c r="E55" s="3">
        <f t="shared" si="1"/>
        <v>297000</v>
      </c>
      <c r="F55" s="4">
        <v>27000</v>
      </c>
      <c r="G55" s="4">
        <v>270000</v>
      </c>
      <c r="H55" s="4"/>
    </row>
    <row r="56" spans="1:8" x14ac:dyDescent="0.3">
      <c r="A56" s="98"/>
      <c r="B56" s="97"/>
      <c r="C56" s="100"/>
      <c r="D56" s="9" t="s">
        <v>192</v>
      </c>
      <c r="E56" s="3">
        <f t="shared" si="1"/>
        <v>1572004</v>
      </c>
      <c r="F56" s="4">
        <v>108000</v>
      </c>
      <c r="G56" s="4">
        <v>1030000</v>
      </c>
      <c r="H56" s="4">
        <v>434004</v>
      </c>
    </row>
    <row r="57" spans="1:8" x14ac:dyDescent="0.3">
      <c r="A57" s="98"/>
      <c r="B57" s="97"/>
      <c r="C57" s="100"/>
      <c r="D57" s="9" t="s">
        <v>125</v>
      </c>
      <c r="E57" s="3">
        <f t="shared" si="1"/>
        <v>1101000</v>
      </c>
      <c r="F57" s="4">
        <v>81000</v>
      </c>
      <c r="G57" s="4">
        <v>1020000</v>
      </c>
      <c r="H57" s="4"/>
    </row>
    <row r="58" spans="1:8" x14ac:dyDescent="0.3">
      <c r="A58" s="98"/>
      <c r="B58" s="97"/>
      <c r="C58" s="100"/>
      <c r="D58" s="9" t="s">
        <v>193</v>
      </c>
      <c r="E58" s="3">
        <f t="shared" si="1"/>
        <v>1124436</v>
      </c>
      <c r="F58" s="4">
        <v>81000</v>
      </c>
      <c r="G58" s="4">
        <v>862500</v>
      </c>
      <c r="H58" s="4">
        <v>180936</v>
      </c>
    </row>
    <row r="59" spans="1:8" x14ac:dyDescent="0.3">
      <c r="A59" s="98"/>
      <c r="B59" s="97"/>
      <c r="C59" s="100"/>
      <c r="D59" s="9" t="s">
        <v>194</v>
      </c>
      <c r="E59" s="3">
        <f t="shared" si="1"/>
        <v>488000</v>
      </c>
      <c r="F59" s="4">
        <v>54000</v>
      </c>
      <c r="G59" s="4">
        <v>434000</v>
      </c>
      <c r="H59" s="4"/>
    </row>
    <row r="60" spans="1:8" x14ac:dyDescent="0.3">
      <c r="A60" s="98"/>
      <c r="B60" s="97"/>
      <c r="C60" s="100"/>
      <c r="D60" s="9" t="s">
        <v>195</v>
      </c>
      <c r="E60" s="3">
        <f t="shared" si="1"/>
        <v>1326400</v>
      </c>
      <c r="F60" s="4">
        <v>90000</v>
      </c>
      <c r="G60" s="4">
        <v>1150000</v>
      </c>
      <c r="H60" s="4">
        <v>86400</v>
      </c>
    </row>
    <row r="61" spans="1:8" ht="29.25" customHeight="1" x14ac:dyDescent="0.3">
      <c r="A61" s="20">
        <v>6</v>
      </c>
      <c r="B61" s="10" t="s">
        <v>196</v>
      </c>
      <c r="C61" s="8" t="s">
        <v>12</v>
      </c>
      <c r="D61" s="9" t="s">
        <v>197</v>
      </c>
      <c r="E61" s="3">
        <f t="shared" si="1"/>
        <v>1280360</v>
      </c>
      <c r="F61" s="4">
        <v>81000</v>
      </c>
      <c r="G61" s="4">
        <v>900000</v>
      </c>
      <c r="H61" s="4">
        <v>299360</v>
      </c>
    </row>
    <row r="62" spans="1:8" x14ac:dyDescent="0.3">
      <c r="A62" s="96">
        <v>7</v>
      </c>
      <c r="B62" s="96" t="s">
        <v>16</v>
      </c>
      <c r="C62" s="100" t="s">
        <v>75</v>
      </c>
      <c r="D62" s="9" t="s">
        <v>134</v>
      </c>
      <c r="E62" s="3">
        <f t="shared" si="1"/>
        <v>3325000</v>
      </c>
      <c r="F62" s="4">
        <v>189000</v>
      </c>
      <c r="G62" s="4">
        <v>2800000</v>
      </c>
      <c r="H62" s="4">
        <v>336000</v>
      </c>
    </row>
    <row r="63" spans="1:8" x14ac:dyDescent="0.3">
      <c r="A63" s="96"/>
      <c r="B63" s="96"/>
      <c r="C63" s="100"/>
      <c r="D63" s="9" t="s">
        <v>198</v>
      </c>
      <c r="E63" s="3">
        <f t="shared" si="1"/>
        <v>923293</v>
      </c>
      <c r="F63" s="4">
        <v>162000</v>
      </c>
      <c r="G63" s="4"/>
      <c r="H63" s="4">
        <v>761293</v>
      </c>
    </row>
    <row r="64" spans="1:8" x14ac:dyDescent="0.3">
      <c r="A64" s="96"/>
      <c r="B64" s="96"/>
      <c r="C64" s="100"/>
      <c r="D64" s="9" t="s">
        <v>199</v>
      </c>
      <c r="E64" s="3">
        <f t="shared" si="1"/>
        <v>2441693</v>
      </c>
      <c r="F64" s="4">
        <v>108000</v>
      </c>
      <c r="G64" s="4">
        <v>1250000</v>
      </c>
      <c r="H64" s="4">
        <v>1083693</v>
      </c>
    </row>
    <row r="65" spans="1:10" x14ac:dyDescent="0.3">
      <c r="A65" s="96"/>
      <c r="B65" s="96"/>
      <c r="C65" s="100"/>
      <c r="D65" s="9" t="s">
        <v>200</v>
      </c>
      <c r="E65" s="3">
        <f t="shared" si="1"/>
        <v>53308</v>
      </c>
      <c r="F65" s="4"/>
      <c r="G65" s="4"/>
      <c r="H65" s="4">
        <v>53308</v>
      </c>
    </row>
    <row r="66" spans="1:10" x14ac:dyDescent="0.3">
      <c r="A66" s="96"/>
      <c r="B66" s="96"/>
      <c r="C66" s="100"/>
      <c r="D66" s="9" t="s">
        <v>201</v>
      </c>
      <c r="E66" s="3">
        <f t="shared" si="1"/>
        <v>1030204</v>
      </c>
      <c r="F66" s="4">
        <v>54000</v>
      </c>
      <c r="G66" s="4">
        <v>900000</v>
      </c>
      <c r="H66" s="4">
        <v>76204</v>
      </c>
    </row>
    <row r="67" spans="1:10" x14ac:dyDescent="0.3">
      <c r="A67" s="96"/>
      <c r="B67" s="96"/>
      <c r="C67" s="100"/>
      <c r="D67" s="9" t="s">
        <v>202</v>
      </c>
      <c r="E67" s="3">
        <f t="shared" si="1"/>
        <v>812488</v>
      </c>
      <c r="F67" s="4">
        <v>27000</v>
      </c>
      <c r="G67" s="4">
        <v>0</v>
      </c>
      <c r="H67" s="4">
        <v>785488</v>
      </c>
    </row>
    <row r="68" spans="1:10" x14ac:dyDescent="0.3">
      <c r="A68" s="96"/>
      <c r="B68" s="96"/>
      <c r="C68" s="100"/>
      <c r="D68" s="9" t="s">
        <v>203</v>
      </c>
      <c r="E68" s="3">
        <f t="shared" si="1"/>
        <v>430964</v>
      </c>
      <c r="F68" s="4">
        <v>27000</v>
      </c>
      <c r="G68" s="4">
        <v>250000</v>
      </c>
      <c r="H68" s="4">
        <v>153964</v>
      </c>
    </row>
    <row r="69" spans="1:10" ht="37.5" x14ac:dyDescent="0.3">
      <c r="A69" s="96"/>
      <c r="B69" s="96"/>
      <c r="C69" s="100"/>
      <c r="D69" s="9" t="s">
        <v>114</v>
      </c>
      <c r="E69" s="3">
        <f t="shared" ref="E69" si="5">+F69+G69+H69</f>
        <v>2787000</v>
      </c>
      <c r="F69" s="4">
        <v>135000</v>
      </c>
      <c r="G69" s="4">
        <f>2135000-135000</f>
        <v>2000000</v>
      </c>
      <c r="H69" s="4">
        <v>652000</v>
      </c>
    </row>
    <row r="70" spans="1:10" x14ac:dyDescent="0.3">
      <c r="A70" s="96">
        <v>8</v>
      </c>
      <c r="B70" s="96" t="s">
        <v>20</v>
      </c>
      <c r="C70" s="100" t="s">
        <v>80</v>
      </c>
      <c r="D70" s="9" t="s">
        <v>204</v>
      </c>
      <c r="E70" s="3">
        <f t="shared" si="1"/>
        <v>920164</v>
      </c>
      <c r="F70" s="4">
        <v>81000</v>
      </c>
      <c r="G70" s="4">
        <v>750000</v>
      </c>
      <c r="H70" s="4">
        <v>89164</v>
      </c>
    </row>
    <row r="71" spans="1:10" x14ac:dyDescent="0.3">
      <c r="A71" s="96"/>
      <c r="B71" s="96"/>
      <c r="C71" s="100"/>
      <c r="D71" s="9" t="s">
        <v>135</v>
      </c>
      <c r="E71" s="3">
        <f t="shared" si="1"/>
        <v>1468028</v>
      </c>
      <c r="F71" s="4">
        <v>81000</v>
      </c>
      <c r="G71" s="4">
        <v>500000</v>
      </c>
      <c r="H71" s="4">
        <v>887028</v>
      </c>
    </row>
    <row r="72" spans="1:10" x14ac:dyDescent="0.3">
      <c r="A72" s="96"/>
      <c r="B72" s="96"/>
      <c r="C72" s="100"/>
      <c r="D72" s="9" t="s">
        <v>131</v>
      </c>
      <c r="E72" s="3">
        <f t="shared" si="1"/>
        <v>965000</v>
      </c>
      <c r="F72" s="4">
        <v>54000</v>
      </c>
      <c r="G72" s="4">
        <v>500000</v>
      </c>
      <c r="H72" s="4">
        <v>411000</v>
      </c>
    </row>
    <row r="73" spans="1:10" x14ac:dyDescent="0.3">
      <c r="A73" s="96"/>
      <c r="B73" s="96"/>
      <c r="C73" s="100"/>
      <c r="D73" s="9" t="s">
        <v>205</v>
      </c>
      <c r="E73" s="3">
        <f t="shared" si="1"/>
        <v>1461804</v>
      </c>
      <c r="F73" s="4">
        <v>30000</v>
      </c>
      <c r="G73" s="4">
        <v>250000</v>
      </c>
      <c r="H73" s="4">
        <v>1181804</v>
      </c>
    </row>
    <row r="74" spans="1:10" x14ac:dyDescent="0.3">
      <c r="A74" s="96">
        <v>9</v>
      </c>
      <c r="B74" s="96" t="s">
        <v>17</v>
      </c>
      <c r="C74" s="100" t="s">
        <v>83</v>
      </c>
      <c r="D74" s="9" t="s">
        <v>135</v>
      </c>
      <c r="E74" s="3">
        <f t="shared" si="1"/>
        <v>1461804</v>
      </c>
      <c r="F74" s="4">
        <v>30000</v>
      </c>
      <c r="G74" s="4">
        <v>250000</v>
      </c>
      <c r="H74" s="4">
        <v>1181804</v>
      </c>
    </row>
    <row r="75" spans="1:10" x14ac:dyDescent="0.3">
      <c r="A75" s="96"/>
      <c r="B75" s="96"/>
      <c r="C75" s="100"/>
      <c r="D75" s="9" t="s">
        <v>206</v>
      </c>
      <c r="E75" s="3">
        <f t="shared" si="1"/>
        <v>391336</v>
      </c>
      <c r="F75" s="4">
        <v>54000</v>
      </c>
      <c r="G75" s="4">
        <v>295000</v>
      </c>
      <c r="H75" s="4">
        <v>42336</v>
      </c>
      <c r="J75" s="11"/>
    </row>
    <row r="76" spans="1:10" x14ac:dyDescent="0.3">
      <c r="A76" s="96"/>
      <c r="B76" s="96"/>
      <c r="C76" s="100"/>
      <c r="D76" s="9" t="s">
        <v>109</v>
      </c>
      <c r="E76" s="3">
        <f t="shared" si="1"/>
        <v>1017267</v>
      </c>
      <c r="F76" s="4">
        <v>81000</v>
      </c>
      <c r="G76" s="4"/>
      <c r="H76" s="4">
        <v>936267</v>
      </c>
    </row>
    <row r="77" spans="1:10" x14ac:dyDescent="0.3">
      <c r="A77" s="96">
        <v>10</v>
      </c>
      <c r="B77" s="97" t="s">
        <v>18</v>
      </c>
      <c r="C77" s="100" t="s">
        <v>87</v>
      </c>
      <c r="D77" s="9" t="s">
        <v>139</v>
      </c>
      <c r="E77" s="3">
        <f t="shared" si="1"/>
        <v>3703316</v>
      </c>
      <c r="F77" s="4">
        <v>405000</v>
      </c>
      <c r="G77" s="4">
        <f>1120000+270000+1200000</f>
        <v>2590000</v>
      </c>
      <c r="H77" s="4">
        <v>708316</v>
      </c>
    </row>
    <row r="78" spans="1:10" x14ac:dyDescent="0.3">
      <c r="A78" s="96"/>
      <c r="B78" s="97"/>
      <c r="C78" s="100"/>
      <c r="D78" s="9" t="s">
        <v>207</v>
      </c>
      <c r="E78" s="3">
        <f t="shared" si="1"/>
        <v>1032954</v>
      </c>
      <c r="F78" s="4">
        <v>54000</v>
      </c>
      <c r="G78" s="4">
        <v>500000</v>
      </c>
      <c r="H78" s="4">
        <v>478954</v>
      </c>
    </row>
    <row r="79" spans="1:10" x14ac:dyDescent="0.3">
      <c r="A79" s="96"/>
      <c r="B79" s="97"/>
      <c r="C79" s="100"/>
      <c r="D79" s="9" t="s">
        <v>208</v>
      </c>
      <c r="E79" s="3">
        <f t="shared" si="1"/>
        <v>848364</v>
      </c>
      <c r="F79" s="4">
        <v>108000</v>
      </c>
      <c r="G79" s="4">
        <v>608000</v>
      </c>
      <c r="H79" s="4">
        <v>132364</v>
      </c>
    </row>
    <row r="80" spans="1:10" x14ac:dyDescent="0.3">
      <c r="A80" s="96"/>
      <c r="B80" s="97"/>
      <c r="C80" s="100"/>
      <c r="D80" s="9" t="s">
        <v>209</v>
      </c>
      <c r="E80" s="3">
        <f t="shared" si="1"/>
        <v>1150180</v>
      </c>
      <c r="F80" s="4">
        <v>81000</v>
      </c>
      <c r="G80" s="4">
        <v>1050000</v>
      </c>
      <c r="H80" s="4">
        <v>19180</v>
      </c>
    </row>
    <row r="81" spans="1:8" x14ac:dyDescent="0.3">
      <c r="A81" s="96"/>
      <c r="B81" s="97"/>
      <c r="C81" s="100"/>
      <c r="D81" s="9" t="s">
        <v>210</v>
      </c>
      <c r="E81" s="3">
        <f t="shared" si="1"/>
        <v>726644</v>
      </c>
      <c r="F81" s="4">
        <v>54000</v>
      </c>
      <c r="G81" s="4">
        <v>440000</v>
      </c>
      <c r="H81" s="4">
        <v>232644</v>
      </c>
    </row>
    <row r="82" spans="1:8" x14ac:dyDescent="0.3">
      <c r="A82" s="96"/>
      <c r="B82" s="97"/>
      <c r="C82" s="100"/>
      <c r="D82" s="9" t="s">
        <v>101</v>
      </c>
      <c r="E82" s="3">
        <f t="shared" si="1"/>
        <v>2944840</v>
      </c>
      <c r="F82" s="4">
        <v>216000</v>
      </c>
      <c r="G82" s="4">
        <v>2560000</v>
      </c>
      <c r="H82" s="4">
        <v>168840</v>
      </c>
    </row>
    <row r="83" spans="1:8" ht="37.5" x14ac:dyDescent="0.3">
      <c r="A83" s="12">
        <v>11</v>
      </c>
      <c r="B83" s="10" t="s">
        <v>19</v>
      </c>
      <c r="C83" s="8" t="s">
        <v>82</v>
      </c>
      <c r="D83" s="9" t="s">
        <v>140</v>
      </c>
      <c r="E83" s="3">
        <f t="shared" si="1"/>
        <v>1263000</v>
      </c>
      <c r="F83" s="4">
        <v>81000</v>
      </c>
      <c r="G83" s="4">
        <v>900000</v>
      </c>
      <c r="H83" s="4">
        <v>282000</v>
      </c>
    </row>
    <row r="84" spans="1:8" x14ac:dyDescent="0.3">
      <c r="A84" s="96">
        <v>12</v>
      </c>
      <c r="B84" s="97" t="s">
        <v>21</v>
      </c>
      <c r="C84" s="100" t="s">
        <v>88</v>
      </c>
      <c r="D84" s="9" t="s">
        <v>141</v>
      </c>
      <c r="E84" s="3">
        <f t="shared" si="1"/>
        <v>274000</v>
      </c>
      <c r="F84" s="4">
        <v>27000</v>
      </c>
      <c r="G84" s="4"/>
      <c r="H84" s="4">
        <v>247000</v>
      </c>
    </row>
    <row r="85" spans="1:8" x14ac:dyDescent="0.3">
      <c r="A85" s="96"/>
      <c r="B85" s="97"/>
      <c r="C85" s="100"/>
      <c r="D85" s="9" t="s">
        <v>142</v>
      </c>
      <c r="E85" s="3">
        <f t="shared" si="1"/>
        <v>830000</v>
      </c>
      <c r="F85" s="4">
        <v>54000</v>
      </c>
      <c r="G85" s="4">
        <f>180000+250000</f>
        <v>430000</v>
      </c>
      <c r="H85" s="4">
        <v>346000</v>
      </c>
    </row>
    <row r="86" spans="1:8" x14ac:dyDescent="0.3">
      <c r="A86" s="96"/>
      <c r="B86" s="97"/>
      <c r="C86" s="100"/>
      <c r="D86" s="9" t="s">
        <v>135</v>
      </c>
      <c r="E86" s="3">
        <f t="shared" ref="E86" si="6">+F86+G86+H86</f>
        <v>1771796</v>
      </c>
      <c r="F86" s="4">
        <v>81000</v>
      </c>
      <c r="G86" s="4">
        <f>54000+700000</f>
        <v>754000</v>
      </c>
      <c r="H86" s="4">
        <v>936796</v>
      </c>
    </row>
    <row r="87" spans="1:8" x14ac:dyDescent="0.3">
      <c r="A87" s="96">
        <v>13</v>
      </c>
      <c r="B87" s="97" t="s">
        <v>22</v>
      </c>
      <c r="C87" s="100" t="s">
        <v>56</v>
      </c>
      <c r="D87" s="9" t="s">
        <v>137</v>
      </c>
      <c r="E87" s="3">
        <f t="shared" si="1"/>
        <v>2179640</v>
      </c>
      <c r="F87" s="4">
        <v>135000</v>
      </c>
      <c r="G87" s="4">
        <v>1750000</v>
      </c>
      <c r="H87" s="4">
        <v>294640</v>
      </c>
    </row>
    <row r="88" spans="1:8" x14ac:dyDescent="0.3">
      <c r="A88" s="96"/>
      <c r="B88" s="97"/>
      <c r="C88" s="100"/>
      <c r="D88" s="9" t="s">
        <v>154</v>
      </c>
      <c r="E88" s="3">
        <f t="shared" si="1"/>
        <v>3478152</v>
      </c>
      <c r="F88" s="4">
        <v>189000</v>
      </c>
      <c r="G88" s="4">
        <v>2450000</v>
      </c>
      <c r="H88" s="4">
        <v>839152</v>
      </c>
    </row>
    <row r="89" spans="1:8" x14ac:dyDescent="0.3">
      <c r="A89" s="96"/>
      <c r="B89" s="97"/>
      <c r="C89" s="100"/>
      <c r="D89" s="9" t="s">
        <v>143</v>
      </c>
      <c r="E89" s="3">
        <f t="shared" si="1"/>
        <v>2457720</v>
      </c>
      <c r="F89" s="4">
        <v>135000</v>
      </c>
      <c r="G89" s="4">
        <v>1800000</v>
      </c>
      <c r="H89" s="4">
        <v>522720</v>
      </c>
    </row>
    <row r="90" spans="1:8" x14ac:dyDescent="0.3">
      <c r="A90" s="96"/>
      <c r="B90" s="97"/>
      <c r="C90" s="100"/>
      <c r="D90" s="9" t="s">
        <v>121</v>
      </c>
      <c r="E90" s="3">
        <f t="shared" si="1"/>
        <v>2100666</v>
      </c>
      <c r="F90" s="4">
        <v>81000</v>
      </c>
      <c r="G90" s="4">
        <v>1200000</v>
      </c>
      <c r="H90" s="4">
        <v>819666</v>
      </c>
    </row>
    <row r="91" spans="1:8" ht="56.25" x14ac:dyDescent="0.3">
      <c r="A91" s="12">
        <v>14</v>
      </c>
      <c r="B91" s="10" t="s">
        <v>23</v>
      </c>
      <c r="C91" s="8" t="s">
        <v>86</v>
      </c>
      <c r="D91" s="9" t="s">
        <v>158</v>
      </c>
      <c r="E91" s="3">
        <f t="shared" si="1"/>
        <v>2038000</v>
      </c>
      <c r="F91" s="4">
        <v>108000</v>
      </c>
      <c r="G91" s="4">
        <v>1800000</v>
      </c>
      <c r="H91" s="4">
        <v>130000</v>
      </c>
    </row>
    <row r="92" spans="1:8" ht="37.5" x14ac:dyDescent="0.3">
      <c r="A92" s="12">
        <v>15</v>
      </c>
      <c r="B92" s="10" t="s">
        <v>24</v>
      </c>
      <c r="C92" s="8" t="s">
        <v>79</v>
      </c>
      <c r="D92" s="9" t="s">
        <v>133</v>
      </c>
      <c r="E92" s="3">
        <f t="shared" si="1"/>
        <v>898512</v>
      </c>
      <c r="F92" s="4">
        <v>162000</v>
      </c>
      <c r="G92" s="4">
        <v>600000</v>
      </c>
      <c r="H92" s="4">
        <v>136512</v>
      </c>
    </row>
    <row r="93" spans="1:8" x14ac:dyDescent="0.3">
      <c r="A93" s="96">
        <v>16</v>
      </c>
      <c r="B93" s="97" t="s">
        <v>25</v>
      </c>
      <c r="C93" s="100" t="s">
        <v>78</v>
      </c>
      <c r="D93" s="9" t="s">
        <v>132</v>
      </c>
      <c r="E93" s="3">
        <f t="shared" si="1"/>
        <v>251120</v>
      </c>
      <c r="F93" s="4">
        <v>162000</v>
      </c>
      <c r="G93" s="4"/>
      <c r="H93" s="4">
        <v>89120</v>
      </c>
    </row>
    <row r="94" spans="1:8" x14ac:dyDescent="0.3">
      <c r="A94" s="96"/>
      <c r="B94" s="97"/>
      <c r="C94" s="100"/>
      <c r="D94" s="9" t="s">
        <v>145</v>
      </c>
      <c r="E94" s="3">
        <f t="shared" si="1"/>
        <v>1644259</v>
      </c>
      <c r="F94" s="4">
        <v>135000</v>
      </c>
      <c r="G94" s="4">
        <v>1250000</v>
      </c>
      <c r="H94" s="4">
        <v>259259</v>
      </c>
    </row>
    <row r="95" spans="1:8" x14ac:dyDescent="0.3">
      <c r="A95" s="96"/>
      <c r="B95" s="97"/>
      <c r="C95" s="100"/>
      <c r="D95" s="9" t="s">
        <v>152</v>
      </c>
      <c r="E95" s="3">
        <f t="shared" si="1"/>
        <v>1462122</v>
      </c>
      <c r="F95" s="4">
        <v>81000</v>
      </c>
      <c r="G95" s="4">
        <v>690000</v>
      </c>
      <c r="H95" s="4">
        <v>691122</v>
      </c>
    </row>
    <row r="96" spans="1:8" x14ac:dyDescent="0.3">
      <c r="A96" s="96">
        <v>17</v>
      </c>
      <c r="B96" s="97" t="s">
        <v>26</v>
      </c>
      <c r="C96" s="100" t="s">
        <v>81</v>
      </c>
      <c r="D96" s="9" t="s">
        <v>131</v>
      </c>
      <c r="E96" s="3">
        <f t="shared" ref="E96" si="7">+F96+G96+H96</f>
        <v>965000</v>
      </c>
      <c r="F96" s="4">
        <v>54000</v>
      </c>
      <c r="G96" s="4">
        <v>500000</v>
      </c>
      <c r="H96" s="4">
        <v>411000</v>
      </c>
    </row>
    <row r="97" spans="1:8" x14ac:dyDescent="0.3">
      <c r="A97" s="96"/>
      <c r="B97" s="97"/>
      <c r="C97" s="100"/>
      <c r="D97" s="9" t="s">
        <v>115</v>
      </c>
      <c r="E97" s="3">
        <f t="shared" si="1"/>
        <v>1887932</v>
      </c>
      <c r="F97" s="4">
        <v>54000</v>
      </c>
      <c r="G97" s="4">
        <f>210000+300000</f>
        <v>510000</v>
      </c>
      <c r="H97" s="4">
        <v>1323932</v>
      </c>
    </row>
    <row r="98" spans="1:8" ht="29.25" customHeight="1" x14ac:dyDescent="0.3">
      <c r="A98" s="96">
        <v>18</v>
      </c>
      <c r="B98" s="97" t="s">
        <v>27</v>
      </c>
      <c r="C98" s="97" t="s">
        <v>67</v>
      </c>
      <c r="D98" s="9" t="s">
        <v>212</v>
      </c>
      <c r="E98" s="3">
        <f t="shared" si="1"/>
        <v>1253924</v>
      </c>
      <c r="F98" s="4">
        <v>54000</v>
      </c>
      <c r="G98" s="4">
        <v>800000</v>
      </c>
      <c r="H98" s="4">
        <v>399924</v>
      </c>
    </row>
    <row r="99" spans="1:8" x14ac:dyDescent="0.3">
      <c r="A99" s="96"/>
      <c r="B99" s="97"/>
      <c r="C99" s="97"/>
      <c r="D99" s="9" t="s">
        <v>213</v>
      </c>
      <c r="E99" s="3">
        <f t="shared" si="1"/>
        <v>403956</v>
      </c>
      <c r="F99" s="4">
        <v>27000</v>
      </c>
      <c r="G99" s="4">
        <v>350000</v>
      </c>
      <c r="H99" s="4">
        <v>26956</v>
      </c>
    </row>
    <row r="100" spans="1:8" ht="18.75" customHeight="1" x14ac:dyDescent="0.3">
      <c r="A100" s="96"/>
      <c r="B100" s="97"/>
      <c r="C100" s="97"/>
      <c r="D100" s="9" t="s">
        <v>137</v>
      </c>
      <c r="E100" s="3">
        <f t="shared" si="1"/>
        <v>2179640</v>
      </c>
      <c r="F100" s="4">
        <v>135000</v>
      </c>
      <c r="G100" s="4">
        <v>1750000</v>
      </c>
      <c r="H100" s="4">
        <v>294640</v>
      </c>
    </row>
    <row r="101" spans="1:8" x14ac:dyDescent="0.3">
      <c r="A101" s="96"/>
      <c r="B101" s="97"/>
      <c r="C101" s="97"/>
      <c r="D101" s="9" t="s">
        <v>154</v>
      </c>
      <c r="E101" s="3">
        <f t="shared" si="1"/>
        <v>3672689</v>
      </c>
      <c r="F101" s="4">
        <v>189000</v>
      </c>
      <c r="G101" s="4">
        <v>2450000</v>
      </c>
      <c r="H101" s="4">
        <v>1033689</v>
      </c>
    </row>
    <row r="102" spans="1:8" x14ac:dyDescent="0.3">
      <c r="A102" s="96"/>
      <c r="B102" s="97"/>
      <c r="C102" s="97"/>
      <c r="D102" s="9" t="s">
        <v>144</v>
      </c>
      <c r="E102" s="3">
        <f t="shared" si="1"/>
        <v>2457720</v>
      </c>
      <c r="F102" s="4">
        <v>135000</v>
      </c>
      <c r="G102" s="4">
        <v>1800000</v>
      </c>
      <c r="H102" s="4">
        <v>522720</v>
      </c>
    </row>
    <row r="103" spans="1:8" x14ac:dyDescent="0.3">
      <c r="A103" s="96"/>
      <c r="B103" s="97"/>
      <c r="C103" s="97"/>
      <c r="D103" s="9" t="s">
        <v>100</v>
      </c>
      <c r="E103" s="3">
        <f t="shared" si="1"/>
        <v>1272784</v>
      </c>
      <c r="F103" s="4">
        <v>216000</v>
      </c>
      <c r="G103" s="4">
        <v>1030000</v>
      </c>
      <c r="H103" s="4">
        <v>26784</v>
      </c>
    </row>
    <row r="104" spans="1:8" x14ac:dyDescent="0.3">
      <c r="A104" s="96">
        <v>19</v>
      </c>
      <c r="B104" s="97" t="s">
        <v>28</v>
      </c>
      <c r="C104" s="97" t="s">
        <v>74</v>
      </c>
      <c r="D104" s="9" t="s">
        <v>211</v>
      </c>
      <c r="E104" s="3">
        <f t="shared" si="1"/>
        <v>612894</v>
      </c>
      <c r="F104" s="4">
        <v>54000</v>
      </c>
      <c r="G104" s="4">
        <v>400000</v>
      </c>
      <c r="H104" s="4">
        <v>158894</v>
      </c>
    </row>
    <row r="105" spans="1:8" ht="37.5" x14ac:dyDescent="0.3">
      <c r="A105" s="96"/>
      <c r="B105" s="97"/>
      <c r="C105" s="97"/>
      <c r="D105" s="9" t="s">
        <v>149</v>
      </c>
      <c r="E105" s="3">
        <f t="shared" si="1"/>
        <v>668568</v>
      </c>
      <c r="F105" s="4">
        <v>135000</v>
      </c>
      <c r="G105" s="4">
        <v>150000</v>
      </c>
      <c r="H105" s="4">
        <v>383568</v>
      </c>
    </row>
    <row r="106" spans="1:8" x14ac:dyDescent="0.3">
      <c r="A106" s="96">
        <v>20</v>
      </c>
      <c r="B106" s="97" t="s">
        <v>29</v>
      </c>
      <c r="C106" s="100" t="s">
        <v>60</v>
      </c>
      <c r="D106" s="9" t="s">
        <v>146</v>
      </c>
      <c r="E106" s="3">
        <f t="shared" ref="E106:E203" si="8">+F106+G106+H106</f>
        <v>1933000</v>
      </c>
      <c r="F106" s="4">
        <v>162000</v>
      </c>
      <c r="G106" s="4">
        <f>180000+1250000</f>
        <v>1430000</v>
      </c>
      <c r="H106" s="4">
        <v>341000</v>
      </c>
    </row>
    <row r="107" spans="1:8" x14ac:dyDescent="0.3">
      <c r="A107" s="96"/>
      <c r="B107" s="97"/>
      <c r="C107" s="100"/>
      <c r="D107" s="9" t="s">
        <v>153</v>
      </c>
      <c r="E107" s="3">
        <f t="shared" ref="E107:E108" si="9">+F107+G107+H107</f>
        <v>1771512</v>
      </c>
      <c r="F107" s="4">
        <v>135000</v>
      </c>
      <c r="G107" s="4">
        <v>1500000</v>
      </c>
      <c r="H107" s="4">
        <v>136512</v>
      </c>
    </row>
    <row r="108" spans="1:8" x14ac:dyDescent="0.3">
      <c r="A108" s="96"/>
      <c r="B108" s="97"/>
      <c r="C108" s="100"/>
      <c r="D108" s="9" t="s">
        <v>113</v>
      </c>
      <c r="E108" s="3">
        <f t="shared" si="9"/>
        <v>907500</v>
      </c>
      <c r="F108" s="4">
        <v>108000</v>
      </c>
      <c r="G108" s="4">
        <f>180000+510000</f>
        <v>690000</v>
      </c>
      <c r="H108" s="4">
        <v>109500</v>
      </c>
    </row>
    <row r="109" spans="1:8" x14ac:dyDescent="0.3">
      <c r="A109" s="96"/>
      <c r="B109" s="97"/>
      <c r="C109" s="100"/>
      <c r="D109" s="9" t="s">
        <v>104</v>
      </c>
      <c r="E109" s="3">
        <f t="shared" si="8"/>
        <v>3182282</v>
      </c>
      <c r="F109" s="4">
        <v>108000</v>
      </c>
      <c r="G109" s="4">
        <f>1600000+427000</f>
        <v>2027000</v>
      </c>
      <c r="H109" s="4">
        <v>1047282</v>
      </c>
    </row>
    <row r="110" spans="1:8" x14ac:dyDescent="0.3">
      <c r="A110" s="96"/>
      <c r="B110" s="97"/>
      <c r="C110" s="100"/>
      <c r="D110" s="9" t="s">
        <v>102</v>
      </c>
      <c r="E110" s="3">
        <f t="shared" si="8"/>
        <v>2947729</v>
      </c>
      <c r="F110" s="4">
        <v>81000</v>
      </c>
      <c r="G110" s="4">
        <v>2040000</v>
      </c>
      <c r="H110" s="4">
        <v>826729</v>
      </c>
    </row>
    <row r="111" spans="1:8" x14ac:dyDescent="0.3">
      <c r="A111" s="96"/>
      <c r="B111" s="97"/>
      <c r="C111" s="100"/>
      <c r="D111" s="9" t="s">
        <v>124</v>
      </c>
      <c r="E111" s="3">
        <f t="shared" si="8"/>
        <v>1722984</v>
      </c>
      <c r="F111" s="4">
        <v>27000</v>
      </c>
      <c r="G111" s="4">
        <v>450000</v>
      </c>
      <c r="H111" s="4">
        <v>1245984</v>
      </c>
    </row>
    <row r="112" spans="1:8" x14ac:dyDescent="0.3">
      <c r="A112" s="96"/>
      <c r="B112" s="97"/>
      <c r="C112" s="100"/>
      <c r="D112" s="9" t="s">
        <v>214</v>
      </c>
      <c r="E112" s="3">
        <f t="shared" si="8"/>
        <v>1318132</v>
      </c>
      <c r="F112" s="4">
        <v>81000</v>
      </c>
      <c r="G112" s="4">
        <v>1170000</v>
      </c>
      <c r="H112" s="4">
        <v>67132</v>
      </c>
    </row>
    <row r="113" spans="1:8" x14ac:dyDescent="0.3">
      <c r="A113" s="96"/>
      <c r="B113" s="97"/>
      <c r="C113" s="100"/>
      <c r="D113" s="9" t="s">
        <v>215</v>
      </c>
      <c r="E113" s="3">
        <f t="shared" si="8"/>
        <v>2342644</v>
      </c>
      <c r="F113" s="4">
        <v>108000</v>
      </c>
      <c r="G113" s="4">
        <v>1800000</v>
      </c>
      <c r="H113" s="4">
        <v>434644</v>
      </c>
    </row>
    <row r="114" spans="1:8" x14ac:dyDescent="0.3">
      <c r="A114" s="96"/>
      <c r="B114" s="97"/>
      <c r="C114" s="100"/>
      <c r="D114" s="9" t="s">
        <v>216</v>
      </c>
      <c r="E114" s="3">
        <f t="shared" si="8"/>
        <v>7816727</v>
      </c>
      <c r="F114" s="4"/>
      <c r="G114" s="4"/>
      <c r="H114" s="4">
        <v>7816727</v>
      </c>
    </row>
    <row r="115" spans="1:8" x14ac:dyDescent="0.3">
      <c r="A115" s="96"/>
      <c r="B115" s="97"/>
      <c r="C115" s="100"/>
      <c r="D115" s="9" t="s">
        <v>217</v>
      </c>
      <c r="E115" s="3">
        <f t="shared" si="8"/>
        <v>505044</v>
      </c>
      <c r="F115" s="4">
        <v>27000</v>
      </c>
      <c r="G115" s="4">
        <v>350000</v>
      </c>
      <c r="H115" s="4">
        <v>128044</v>
      </c>
    </row>
    <row r="116" spans="1:8" x14ac:dyDescent="0.3">
      <c r="A116" s="96"/>
      <c r="B116" s="97"/>
      <c r="C116" s="100"/>
      <c r="D116" s="9" t="s">
        <v>173</v>
      </c>
      <c r="E116" s="3">
        <f t="shared" si="8"/>
        <v>790492</v>
      </c>
      <c r="F116" s="4">
        <v>81000</v>
      </c>
      <c r="G116" s="4">
        <v>651000</v>
      </c>
      <c r="H116" s="4">
        <v>58492</v>
      </c>
    </row>
    <row r="117" spans="1:8" x14ac:dyDescent="0.3">
      <c r="A117" s="96"/>
      <c r="B117" s="97"/>
      <c r="C117" s="100"/>
      <c r="D117" s="9" t="s">
        <v>218</v>
      </c>
      <c r="E117" s="3">
        <f t="shared" si="8"/>
        <v>674348</v>
      </c>
      <c r="F117" s="4">
        <v>54000</v>
      </c>
      <c r="G117" s="4">
        <v>580000</v>
      </c>
      <c r="H117" s="4">
        <v>40348</v>
      </c>
    </row>
    <row r="118" spans="1:8" x14ac:dyDescent="0.3">
      <c r="A118" s="96"/>
      <c r="B118" s="97"/>
      <c r="C118" s="100"/>
      <c r="D118" s="9" t="s">
        <v>124</v>
      </c>
      <c r="E118" s="3">
        <f t="shared" si="8"/>
        <v>1656628</v>
      </c>
      <c r="F118" s="4">
        <v>27000</v>
      </c>
      <c r="G118" s="4">
        <v>450000</v>
      </c>
      <c r="H118" s="4">
        <v>1179628</v>
      </c>
    </row>
    <row r="119" spans="1:8" x14ac:dyDescent="0.3">
      <c r="A119" s="96"/>
      <c r="B119" s="97"/>
      <c r="C119" s="100"/>
      <c r="D119" s="9" t="s">
        <v>129</v>
      </c>
      <c r="E119" s="3">
        <f t="shared" si="8"/>
        <v>140184</v>
      </c>
      <c r="F119" s="4">
        <v>27000</v>
      </c>
      <c r="G119" s="4"/>
      <c r="H119" s="4">
        <v>113184</v>
      </c>
    </row>
    <row r="120" spans="1:8" ht="56.25" customHeight="1" x14ac:dyDescent="0.3">
      <c r="A120" s="96">
        <v>21</v>
      </c>
      <c r="B120" s="97" t="s">
        <v>30</v>
      </c>
      <c r="C120" s="97" t="s">
        <v>73</v>
      </c>
      <c r="D120" s="9" t="s">
        <v>219</v>
      </c>
      <c r="E120" s="3">
        <f t="shared" si="8"/>
        <v>174986</v>
      </c>
      <c r="F120" s="4"/>
      <c r="G120" s="4"/>
      <c r="H120" s="4">
        <v>174986</v>
      </c>
    </row>
    <row r="121" spans="1:8" ht="18.75" customHeight="1" x14ac:dyDescent="0.3">
      <c r="A121" s="96"/>
      <c r="B121" s="97"/>
      <c r="C121" s="97"/>
      <c r="D121" s="9" t="s">
        <v>220</v>
      </c>
      <c r="E121" s="3">
        <f t="shared" si="8"/>
        <v>450144</v>
      </c>
      <c r="F121" s="4">
        <v>54000</v>
      </c>
      <c r="G121" s="4">
        <v>220000</v>
      </c>
      <c r="H121" s="4">
        <v>176144</v>
      </c>
    </row>
    <row r="122" spans="1:8" ht="37.5" customHeight="1" x14ac:dyDescent="0.3">
      <c r="A122" s="96"/>
      <c r="B122" s="97"/>
      <c r="C122" s="97"/>
      <c r="D122" s="9" t="s">
        <v>147</v>
      </c>
      <c r="E122" s="3">
        <f t="shared" si="8"/>
        <v>2235709</v>
      </c>
      <c r="F122" s="4">
        <v>162000</v>
      </c>
      <c r="G122" s="4">
        <v>1200000</v>
      </c>
      <c r="H122" s="4">
        <v>873709</v>
      </c>
    </row>
    <row r="123" spans="1:8" x14ac:dyDescent="0.3">
      <c r="A123" s="96">
        <v>22</v>
      </c>
      <c r="B123" s="97" t="s">
        <v>31</v>
      </c>
      <c r="C123" s="97" t="s">
        <v>72</v>
      </c>
      <c r="D123" s="9" t="s">
        <v>221</v>
      </c>
      <c r="E123" s="3">
        <f t="shared" si="8"/>
        <v>390244</v>
      </c>
      <c r="F123" s="4">
        <v>27000</v>
      </c>
      <c r="G123" s="4">
        <v>300000</v>
      </c>
      <c r="H123" s="4">
        <v>63244</v>
      </c>
    </row>
    <row r="124" spans="1:8" x14ac:dyDescent="0.3">
      <c r="A124" s="96"/>
      <c r="B124" s="97"/>
      <c r="C124" s="97"/>
      <c r="D124" s="9" t="s">
        <v>222</v>
      </c>
      <c r="E124" s="3">
        <f t="shared" si="8"/>
        <v>1357644</v>
      </c>
      <c r="F124" s="4">
        <v>81000</v>
      </c>
      <c r="G124" s="4">
        <v>900000</v>
      </c>
      <c r="H124" s="4">
        <v>376644</v>
      </c>
    </row>
    <row r="125" spans="1:8" x14ac:dyDescent="0.3">
      <c r="A125" s="96"/>
      <c r="B125" s="97"/>
      <c r="C125" s="97"/>
      <c r="D125" s="9" t="s">
        <v>223</v>
      </c>
      <c r="E125" s="3">
        <f t="shared" si="8"/>
        <v>970844</v>
      </c>
      <c r="F125" s="4">
        <v>54000</v>
      </c>
      <c r="G125" s="4">
        <v>740000</v>
      </c>
      <c r="H125" s="4">
        <v>176844</v>
      </c>
    </row>
    <row r="126" spans="1:8" x14ac:dyDescent="0.3">
      <c r="A126" s="96"/>
      <c r="B126" s="97"/>
      <c r="C126" s="97"/>
      <c r="D126" s="9" t="s">
        <v>183</v>
      </c>
      <c r="E126" s="3">
        <f t="shared" si="8"/>
        <v>788044</v>
      </c>
      <c r="F126" s="4">
        <v>60000</v>
      </c>
      <c r="G126" s="4">
        <v>600000</v>
      </c>
      <c r="H126" s="4">
        <v>128044</v>
      </c>
    </row>
    <row r="127" spans="1:8" x14ac:dyDescent="0.3">
      <c r="A127" s="96"/>
      <c r="B127" s="97"/>
      <c r="C127" s="97"/>
      <c r="D127" s="9" t="s">
        <v>224</v>
      </c>
      <c r="E127" s="3">
        <f t="shared" si="8"/>
        <v>506004</v>
      </c>
      <c r="F127" s="4">
        <v>27000</v>
      </c>
      <c r="G127" s="4">
        <v>300000</v>
      </c>
      <c r="H127" s="4">
        <v>179004</v>
      </c>
    </row>
    <row r="128" spans="1:8" x14ac:dyDescent="0.3">
      <c r="A128" s="96"/>
      <c r="B128" s="97"/>
      <c r="C128" s="97"/>
      <c r="D128" s="9" t="s">
        <v>225</v>
      </c>
      <c r="E128" s="3">
        <f t="shared" si="8"/>
        <v>405044</v>
      </c>
      <c r="F128" s="4">
        <v>27000</v>
      </c>
      <c r="G128" s="4">
        <v>250000</v>
      </c>
      <c r="H128" s="4">
        <v>128044</v>
      </c>
    </row>
    <row r="129" spans="1:8" x14ac:dyDescent="0.3">
      <c r="A129" s="96"/>
      <c r="B129" s="97"/>
      <c r="C129" s="97"/>
      <c r="D129" s="9" t="s">
        <v>226</v>
      </c>
      <c r="E129" s="3">
        <f t="shared" si="8"/>
        <v>2610564</v>
      </c>
      <c r="F129" s="4">
        <v>243000</v>
      </c>
      <c r="G129" s="4">
        <v>2300000</v>
      </c>
      <c r="H129" s="4">
        <v>67564</v>
      </c>
    </row>
    <row r="130" spans="1:8" x14ac:dyDescent="0.3">
      <c r="A130" s="96"/>
      <c r="B130" s="97"/>
      <c r="C130" s="97"/>
      <c r="D130" s="9" t="s">
        <v>227</v>
      </c>
      <c r="E130" s="3">
        <f t="shared" si="8"/>
        <v>2478440</v>
      </c>
      <c r="F130" s="4">
        <v>108000</v>
      </c>
      <c r="G130" s="4">
        <v>880000</v>
      </c>
      <c r="H130" s="4">
        <v>1490440</v>
      </c>
    </row>
    <row r="131" spans="1:8" x14ac:dyDescent="0.3">
      <c r="A131" s="96"/>
      <c r="B131" s="97"/>
      <c r="C131" s="97"/>
      <c r="D131" s="9" t="s">
        <v>228</v>
      </c>
      <c r="E131" s="3">
        <f t="shared" si="8"/>
        <v>277844</v>
      </c>
      <c r="F131" s="4">
        <v>27000</v>
      </c>
      <c r="G131" s="4">
        <v>220000</v>
      </c>
      <c r="H131" s="4">
        <v>30844</v>
      </c>
    </row>
    <row r="132" spans="1:8" x14ac:dyDescent="0.3">
      <c r="A132" s="96"/>
      <c r="B132" s="97"/>
      <c r="C132" s="97"/>
      <c r="D132" s="9" t="s">
        <v>186</v>
      </c>
      <c r="E132" s="3">
        <f t="shared" si="8"/>
        <v>947620</v>
      </c>
      <c r="F132" s="4">
        <v>54000</v>
      </c>
      <c r="G132" s="4">
        <v>600000</v>
      </c>
      <c r="H132" s="4">
        <v>293620</v>
      </c>
    </row>
    <row r="133" spans="1:8" x14ac:dyDescent="0.3">
      <c r="A133" s="96"/>
      <c r="B133" s="97"/>
      <c r="C133" s="97"/>
      <c r="D133" s="9" t="s">
        <v>148</v>
      </c>
      <c r="E133" s="3">
        <f t="shared" si="8"/>
        <v>2434311</v>
      </c>
      <c r="F133" s="4">
        <v>162000</v>
      </c>
      <c r="G133" s="4">
        <v>1200000</v>
      </c>
      <c r="H133" s="4">
        <v>1072311</v>
      </c>
    </row>
    <row r="134" spans="1:8" x14ac:dyDescent="0.3">
      <c r="A134" s="96">
        <v>23</v>
      </c>
      <c r="B134" s="97" t="s">
        <v>32</v>
      </c>
      <c r="C134" s="100" t="s">
        <v>59</v>
      </c>
      <c r="D134" s="9" t="s">
        <v>151</v>
      </c>
      <c r="E134" s="3">
        <f t="shared" si="8"/>
        <v>657712</v>
      </c>
      <c r="F134" s="4">
        <v>27000</v>
      </c>
      <c r="G134" s="4">
        <v>180000</v>
      </c>
      <c r="H134" s="4">
        <v>450712</v>
      </c>
    </row>
    <row r="135" spans="1:8" x14ac:dyDescent="0.3">
      <c r="A135" s="96"/>
      <c r="B135" s="97"/>
      <c r="C135" s="100"/>
      <c r="D135" s="9" t="s">
        <v>229</v>
      </c>
      <c r="E135" s="3">
        <f t="shared" si="8"/>
        <v>456302</v>
      </c>
      <c r="F135" s="4">
        <v>54000</v>
      </c>
      <c r="G135" s="4"/>
      <c r="H135" s="4">
        <v>402302</v>
      </c>
    </row>
    <row r="136" spans="1:8" x14ac:dyDescent="0.3">
      <c r="A136" s="96"/>
      <c r="B136" s="97"/>
      <c r="C136" s="100"/>
      <c r="D136" s="9" t="s">
        <v>116</v>
      </c>
      <c r="E136" s="3">
        <f t="shared" si="8"/>
        <v>859097</v>
      </c>
      <c r="F136" s="4">
        <v>27000</v>
      </c>
      <c r="G136" s="4">
        <v>300000</v>
      </c>
      <c r="H136" s="4">
        <v>532097</v>
      </c>
    </row>
    <row r="137" spans="1:8" ht="37.5" x14ac:dyDescent="0.3">
      <c r="A137" s="12">
        <v>24</v>
      </c>
      <c r="B137" s="10" t="s">
        <v>33</v>
      </c>
      <c r="C137" s="8" t="s">
        <v>77</v>
      </c>
      <c r="D137" s="9" t="s">
        <v>155</v>
      </c>
      <c r="E137" s="3">
        <f t="shared" si="8"/>
        <v>968136</v>
      </c>
      <c r="F137" s="4">
        <v>81000</v>
      </c>
      <c r="G137" s="4">
        <v>780000</v>
      </c>
      <c r="H137" s="4">
        <v>107136</v>
      </c>
    </row>
    <row r="138" spans="1:8" ht="37.5" x14ac:dyDescent="0.3">
      <c r="A138" s="12">
        <v>25</v>
      </c>
      <c r="B138" s="10" t="s">
        <v>34</v>
      </c>
      <c r="C138" s="8" t="s">
        <v>76</v>
      </c>
      <c r="D138" s="9" t="s">
        <v>156</v>
      </c>
      <c r="E138" s="3">
        <f t="shared" si="8"/>
        <v>1368719</v>
      </c>
      <c r="F138" s="4">
        <v>81000</v>
      </c>
      <c r="G138" s="4">
        <f>350000+40500</f>
        <v>390500</v>
      </c>
      <c r="H138" s="4">
        <v>897219</v>
      </c>
    </row>
    <row r="139" spans="1:8" x14ac:dyDescent="0.3">
      <c r="A139" s="96">
        <v>26</v>
      </c>
      <c r="B139" s="97" t="s">
        <v>35</v>
      </c>
      <c r="C139" s="100" t="s">
        <v>54</v>
      </c>
      <c r="D139" s="9" t="s">
        <v>157</v>
      </c>
      <c r="E139" s="3">
        <f t="shared" si="8"/>
        <v>1525827</v>
      </c>
      <c r="F139" s="4">
        <v>54000</v>
      </c>
      <c r="G139" s="4">
        <v>600000</v>
      </c>
      <c r="H139" s="4">
        <v>871827</v>
      </c>
    </row>
    <row r="140" spans="1:8" x14ac:dyDescent="0.3">
      <c r="A140" s="96"/>
      <c r="B140" s="97"/>
      <c r="C140" s="100"/>
      <c r="D140" s="9" t="s">
        <v>230</v>
      </c>
      <c r="E140" s="3">
        <f t="shared" si="8"/>
        <v>2616000</v>
      </c>
      <c r="F140" s="4">
        <v>216000</v>
      </c>
      <c r="G140" s="4">
        <v>2400000</v>
      </c>
      <c r="H140" s="4"/>
    </row>
    <row r="141" spans="1:8" x14ac:dyDescent="0.3">
      <c r="A141" s="96"/>
      <c r="B141" s="97"/>
      <c r="C141" s="100"/>
      <c r="D141" s="9" t="s">
        <v>231</v>
      </c>
      <c r="E141" s="3">
        <f t="shared" si="8"/>
        <v>681000</v>
      </c>
      <c r="F141" s="4">
        <v>81000</v>
      </c>
      <c r="G141" s="4">
        <v>600000</v>
      </c>
      <c r="H141" s="4"/>
    </row>
    <row r="142" spans="1:8" x14ac:dyDescent="0.3">
      <c r="A142" s="96"/>
      <c r="B142" s="97"/>
      <c r="C142" s="100"/>
      <c r="D142" s="9" t="s">
        <v>232</v>
      </c>
      <c r="E142" s="3">
        <f t="shared" si="8"/>
        <v>2083648</v>
      </c>
      <c r="F142" s="4">
        <v>81000</v>
      </c>
      <c r="G142" s="4">
        <v>1050000</v>
      </c>
      <c r="H142" s="4">
        <v>952648</v>
      </c>
    </row>
    <row r="143" spans="1:8" x14ac:dyDescent="0.3">
      <c r="A143" s="96"/>
      <c r="B143" s="97"/>
      <c r="C143" s="100"/>
      <c r="D143" s="9" t="s">
        <v>111</v>
      </c>
      <c r="E143" s="3">
        <f t="shared" si="8"/>
        <v>5655229</v>
      </c>
      <c r="F143" s="4">
        <v>513000</v>
      </c>
      <c r="G143" s="4">
        <f>1400000+2700000</f>
        <v>4100000</v>
      </c>
      <c r="H143" s="4">
        <v>1042229</v>
      </c>
    </row>
    <row r="144" spans="1:8" x14ac:dyDescent="0.3">
      <c r="A144" s="96"/>
      <c r="B144" s="97"/>
      <c r="C144" s="100"/>
      <c r="D144" s="9" t="s">
        <v>126</v>
      </c>
      <c r="E144" s="3">
        <f t="shared" si="8"/>
        <v>2415501</v>
      </c>
      <c r="F144" s="4">
        <v>108000</v>
      </c>
      <c r="G144" s="4">
        <v>992000</v>
      </c>
      <c r="H144" s="4">
        <v>1315501</v>
      </c>
    </row>
    <row r="145" spans="1:8" x14ac:dyDescent="0.3">
      <c r="A145" s="99">
        <v>27</v>
      </c>
      <c r="B145" s="102" t="s">
        <v>36</v>
      </c>
      <c r="C145" s="101" t="s">
        <v>61</v>
      </c>
      <c r="D145" s="9" t="s">
        <v>163</v>
      </c>
      <c r="E145" s="3">
        <f>+F145+G145+H145</f>
        <v>478120</v>
      </c>
      <c r="F145" s="5">
        <v>27000</v>
      </c>
      <c r="G145" s="5"/>
      <c r="H145" s="5">
        <v>451120</v>
      </c>
    </row>
    <row r="146" spans="1:8" ht="37.5" x14ac:dyDescent="0.3">
      <c r="A146" s="99"/>
      <c r="B146" s="102"/>
      <c r="C146" s="101"/>
      <c r="D146" s="9" t="s">
        <v>162</v>
      </c>
      <c r="E146" s="3">
        <f>+F146+G146+H146</f>
        <v>3362714</v>
      </c>
      <c r="F146" s="6">
        <v>162000</v>
      </c>
      <c r="G146" s="6">
        <f>450000+500000+1200000</f>
        <v>2150000</v>
      </c>
      <c r="H146" s="6">
        <v>1050714</v>
      </c>
    </row>
    <row r="147" spans="1:8" x14ac:dyDescent="0.3">
      <c r="A147" s="99"/>
      <c r="B147" s="102"/>
      <c r="C147" s="101"/>
      <c r="D147" s="9" t="s">
        <v>159</v>
      </c>
      <c r="E147" s="3">
        <f>+F147+G147+H147</f>
        <v>2947729</v>
      </c>
      <c r="F147" s="6">
        <v>81000</v>
      </c>
      <c r="G147" s="6">
        <v>2040000</v>
      </c>
      <c r="H147" s="6">
        <v>826729</v>
      </c>
    </row>
    <row r="148" spans="1:8" x14ac:dyDescent="0.3">
      <c r="A148" s="99"/>
      <c r="B148" s="102"/>
      <c r="C148" s="101"/>
      <c r="D148" s="9" t="s">
        <v>233</v>
      </c>
      <c r="E148" s="3">
        <f t="shared" ref="E148:E156" si="10">+F148+G148+H148</f>
        <v>1119971</v>
      </c>
      <c r="F148" s="6">
        <v>54000</v>
      </c>
      <c r="G148" s="6">
        <v>625000</v>
      </c>
      <c r="H148" s="6">
        <v>440971</v>
      </c>
    </row>
    <row r="149" spans="1:8" x14ac:dyDescent="0.3">
      <c r="A149" s="99"/>
      <c r="B149" s="102"/>
      <c r="C149" s="101"/>
      <c r="D149" s="9" t="s">
        <v>234</v>
      </c>
      <c r="E149" s="3">
        <f t="shared" si="10"/>
        <v>1151000</v>
      </c>
      <c r="F149" s="6">
        <v>81000</v>
      </c>
      <c r="G149" s="6">
        <v>1070000</v>
      </c>
      <c r="H149" s="6"/>
    </row>
    <row r="150" spans="1:8" x14ac:dyDescent="0.3">
      <c r="A150" s="99"/>
      <c r="B150" s="102"/>
      <c r="C150" s="101"/>
      <c r="D150" s="9" t="s">
        <v>217</v>
      </c>
      <c r="E150" s="3">
        <f t="shared" si="10"/>
        <v>377000</v>
      </c>
      <c r="F150" s="6">
        <v>27000</v>
      </c>
      <c r="G150" s="6">
        <v>350000</v>
      </c>
      <c r="H150" s="6"/>
    </row>
    <row r="151" spans="1:8" x14ac:dyDescent="0.3">
      <c r="A151" s="99"/>
      <c r="B151" s="102"/>
      <c r="C151" s="101"/>
      <c r="D151" s="9" t="s">
        <v>165</v>
      </c>
      <c r="E151" s="3">
        <f t="shared" si="10"/>
        <v>664000</v>
      </c>
      <c r="F151" s="6">
        <v>54000</v>
      </c>
      <c r="G151" s="6">
        <v>610000</v>
      </c>
      <c r="H151" s="6"/>
    </row>
    <row r="152" spans="1:8" x14ac:dyDescent="0.3">
      <c r="A152" s="99"/>
      <c r="B152" s="102"/>
      <c r="C152" s="101"/>
      <c r="D152" s="9" t="s">
        <v>235</v>
      </c>
      <c r="E152" s="3">
        <f t="shared" si="10"/>
        <v>981000</v>
      </c>
      <c r="F152" s="6">
        <v>81000</v>
      </c>
      <c r="G152" s="6">
        <v>900000</v>
      </c>
      <c r="H152" s="6"/>
    </row>
    <row r="153" spans="1:8" x14ac:dyDescent="0.3">
      <c r="A153" s="99"/>
      <c r="B153" s="102"/>
      <c r="C153" s="101"/>
      <c r="D153" s="9" t="s">
        <v>166</v>
      </c>
      <c r="E153" s="3">
        <f t="shared" si="10"/>
        <v>330000</v>
      </c>
      <c r="F153" s="6">
        <v>30000</v>
      </c>
      <c r="G153" s="6">
        <v>300000</v>
      </c>
      <c r="H153" s="6"/>
    </row>
    <row r="154" spans="1:8" x14ac:dyDescent="0.3">
      <c r="A154" s="99"/>
      <c r="B154" s="102"/>
      <c r="C154" s="101"/>
      <c r="D154" s="9" t="s">
        <v>236</v>
      </c>
      <c r="E154" s="3">
        <f t="shared" si="10"/>
        <v>2047947.9999999404</v>
      </c>
      <c r="F154" s="6"/>
      <c r="G154" s="6"/>
      <c r="H154" s="6">
        <v>2047947.9999999404</v>
      </c>
    </row>
    <row r="155" spans="1:8" x14ac:dyDescent="0.3">
      <c r="A155" s="99"/>
      <c r="B155" s="102"/>
      <c r="C155" s="101"/>
      <c r="D155" s="9" t="s">
        <v>237</v>
      </c>
      <c r="E155" s="3">
        <f t="shared" si="10"/>
        <v>1131000</v>
      </c>
      <c r="F155" s="6">
        <v>81000</v>
      </c>
      <c r="G155" s="6">
        <v>1050000</v>
      </c>
      <c r="H155" s="6"/>
    </row>
    <row r="156" spans="1:8" x14ac:dyDescent="0.3">
      <c r="A156" s="99"/>
      <c r="B156" s="102"/>
      <c r="C156" s="101"/>
      <c r="D156" s="9" t="s">
        <v>238</v>
      </c>
      <c r="E156" s="3">
        <f t="shared" si="10"/>
        <v>2132262</v>
      </c>
      <c r="F156" s="6">
        <v>81000</v>
      </c>
      <c r="G156" s="6">
        <v>1500000</v>
      </c>
      <c r="H156" s="6">
        <v>551262</v>
      </c>
    </row>
    <row r="157" spans="1:8" x14ac:dyDescent="0.3">
      <c r="A157" s="99"/>
      <c r="B157" s="102"/>
      <c r="C157" s="101"/>
      <c r="D157" s="9" t="s">
        <v>160</v>
      </c>
      <c r="E157" s="3">
        <f>+F157+G157+H157</f>
        <v>1865532</v>
      </c>
      <c r="F157" s="6">
        <v>54000</v>
      </c>
      <c r="G157" s="6">
        <v>780000</v>
      </c>
      <c r="H157" s="6">
        <v>1031532</v>
      </c>
    </row>
    <row r="158" spans="1:8" x14ac:dyDescent="0.3">
      <c r="A158" s="99"/>
      <c r="B158" s="102"/>
      <c r="C158" s="101"/>
      <c r="D158" s="9" t="s">
        <v>161</v>
      </c>
      <c r="E158" s="3">
        <f t="shared" ref="E158:E159" si="11">+F158+G158+H158</f>
        <v>2019341</v>
      </c>
      <c r="F158" s="6">
        <v>54000</v>
      </c>
      <c r="G158" s="6">
        <v>550000</v>
      </c>
      <c r="H158" s="6">
        <v>1415341</v>
      </c>
    </row>
    <row r="159" spans="1:8" ht="18.75" customHeight="1" x14ac:dyDescent="0.3">
      <c r="A159" s="21">
        <v>28</v>
      </c>
      <c r="B159" s="97" t="s">
        <v>40</v>
      </c>
      <c r="C159" s="97" t="s">
        <v>68</v>
      </c>
      <c r="D159" s="9" t="s">
        <v>239</v>
      </c>
      <c r="E159" s="3">
        <f t="shared" si="11"/>
        <v>618654</v>
      </c>
      <c r="F159" s="6">
        <v>54000</v>
      </c>
      <c r="G159" s="6">
        <v>200000</v>
      </c>
      <c r="H159" s="6">
        <v>364654</v>
      </c>
    </row>
    <row r="160" spans="1:8" x14ac:dyDescent="0.3">
      <c r="A160" s="12">
        <v>29</v>
      </c>
      <c r="B160" s="97"/>
      <c r="C160" s="97"/>
      <c r="D160" s="9" t="s">
        <v>105</v>
      </c>
      <c r="E160" s="3">
        <f t="shared" si="8"/>
        <v>313390</v>
      </c>
      <c r="F160" s="4">
        <v>54000</v>
      </c>
      <c r="G160" s="4">
        <v>120000</v>
      </c>
      <c r="H160" s="4">
        <v>139390</v>
      </c>
    </row>
    <row r="161" spans="1:8" ht="37.5" x14ac:dyDescent="0.3">
      <c r="A161" s="12">
        <v>30</v>
      </c>
      <c r="B161" s="10" t="s">
        <v>37</v>
      </c>
      <c r="C161" s="8" t="s">
        <v>69</v>
      </c>
      <c r="D161" s="9" t="s">
        <v>105</v>
      </c>
      <c r="E161" s="3">
        <f t="shared" si="8"/>
        <v>385590</v>
      </c>
      <c r="F161" s="4">
        <v>54000</v>
      </c>
      <c r="G161" s="4">
        <v>120000</v>
      </c>
      <c r="H161" s="4">
        <v>211590</v>
      </c>
    </row>
    <row r="162" spans="1:8" ht="37.5" x14ac:dyDescent="0.3">
      <c r="A162" s="12">
        <v>31</v>
      </c>
      <c r="B162" s="10" t="s">
        <v>38</v>
      </c>
      <c r="C162" s="8" t="s">
        <v>84</v>
      </c>
      <c r="D162" s="9" t="s">
        <v>106</v>
      </c>
      <c r="E162" s="3">
        <f t="shared" si="8"/>
        <v>1389008</v>
      </c>
      <c r="F162" s="4">
        <v>162000</v>
      </c>
      <c r="G162" s="4">
        <v>1100000</v>
      </c>
      <c r="H162" s="4">
        <v>127008</v>
      </c>
    </row>
    <row r="163" spans="1:8" x14ac:dyDescent="0.3">
      <c r="A163" s="12">
        <v>32</v>
      </c>
      <c r="B163" s="10" t="s">
        <v>240</v>
      </c>
      <c r="C163" s="8" t="s">
        <v>61</v>
      </c>
      <c r="D163" s="9" t="s">
        <v>241</v>
      </c>
      <c r="E163" s="3">
        <v>945168</v>
      </c>
      <c r="F163" s="4">
        <v>108000</v>
      </c>
      <c r="G163" s="4">
        <v>708000</v>
      </c>
      <c r="H163" s="4">
        <v>129168</v>
      </c>
    </row>
    <row r="164" spans="1:8" x14ac:dyDescent="0.3">
      <c r="A164" s="96">
        <v>33</v>
      </c>
      <c r="B164" s="97" t="s">
        <v>39</v>
      </c>
      <c r="C164" s="97" t="s">
        <v>70</v>
      </c>
      <c r="D164" s="9" t="s">
        <v>242</v>
      </c>
      <c r="E164" s="3">
        <v>858880</v>
      </c>
      <c r="F164" s="4">
        <v>108000</v>
      </c>
      <c r="G164" s="4">
        <v>370000</v>
      </c>
      <c r="H164" s="4">
        <v>380880</v>
      </c>
    </row>
    <row r="165" spans="1:8" x14ac:dyDescent="0.3">
      <c r="A165" s="96"/>
      <c r="B165" s="97"/>
      <c r="C165" s="97"/>
      <c r="D165" s="9" t="s">
        <v>107</v>
      </c>
      <c r="E165" s="3">
        <f t="shared" si="8"/>
        <v>654000</v>
      </c>
      <c r="F165" s="4">
        <v>54000</v>
      </c>
      <c r="G165" s="4">
        <v>200000</v>
      </c>
      <c r="H165" s="4">
        <v>400000</v>
      </c>
    </row>
    <row r="166" spans="1:8" x14ac:dyDescent="0.3">
      <c r="A166" s="96">
        <v>31</v>
      </c>
      <c r="B166" s="97" t="s">
        <v>382</v>
      </c>
      <c r="C166" s="97" t="s">
        <v>85</v>
      </c>
      <c r="D166" s="9" t="s">
        <v>184</v>
      </c>
      <c r="E166" s="3">
        <v>981000</v>
      </c>
      <c r="F166" s="4">
        <v>81000</v>
      </c>
      <c r="G166" s="4">
        <v>900000</v>
      </c>
      <c r="H166" s="4"/>
    </row>
    <row r="167" spans="1:8" x14ac:dyDescent="0.3">
      <c r="A167" s="96"/>
      <c r="B167" s="97"/>
      <c r="C167" s="97"/>
      <c r="D167" s="9" t="s">
        <v>108</v>
      </c>
      <c r="E167" s="3">
        <f t="shared" si="8"/>
        <v>830000</v>
      </c>
      <c r="F167" s="4">
        <v>54000</v>
      </c>
      <c r="G167" s="4">
        <v>440000</v>
      </c>
      <c r="H167" s="4">
        <v>336000</v>
      </c>
    </row>
    <row r="168" spans="1:8" ht="37.5" customHeight="1" x14ac:dyDescent="0.3">
      <c r="A168" s="96">
        <v>32</v>
      </c>
      <c r="B168" s="97" t="s">
        <v>41</v>
      </c>
      <c r="C168" s="97" t="s">
        <v>71</v>
      </c>
      <c r="D168" s="9" t="s">
        <v>173</v>
      </c>
      <c r="E168" s="3">
        <f t="shared" si="8"/>
        <v>1255848</v>
      </c>
      <c r="F168" s="4">
        <v>81000</v>
      </c>
      <c r="G168" s="4">
        <v>1050000</v>
      </c>
      <c r="H168" s="4">
        <v>124848</v>
      </c>
    </row>
    <row r="169" spans="1:8" x14ac:dyDescent="0.3">
      <c r="A169" s="96"/>
      <c r="B169" s="97"/>
      <c r="C169" s="97"/>
      <c r="D169" s="9" t="s">
        <v>217</v>
      </c>
      <c r="E169" s="3">
        <f t="shared" si="8"/>
        <v>405044</v>
      </c>
      <c r="F169" s="4">
        <v>27000</v>
      </c>
      <c r="G169" s="4">
        <v>250000</v>
      </c>
      <c r="H169" s="4">
        <v>128044</v>
      </c>
    </row>
    <row r="170" spans="1:8" x14ac:dyDescent="0.3">
      <c r="A170" s="96"/>
      <c r="B170" s="97"/>
      <c r="C170" s="97"/>
      <c r="D170" s="9" t="s">
        <v>243</v>
      </c>
      <c r="E170" s="3">
        <f t="shared" si="8"/>
        <v>2407644</v>
      </c>
      <c r="F170" s="4">
        <v>108000</v>
      </c>
      <c r="G170" s="4">
        <v>1800000</v>
      </c>
      <c r="H170" s="4">
        <v>499644</v>
      </c>
    </row>
    <row r="171" spans="1:8" x14ac:dyDescent="0.3">
      <c r="A171" s="96"/>
      <c r="B171" s="97"/>
      <c r="C171" s="97"/>
      <c r="D171" s="9" t="s">
        <v>244</v>
      </c>
      <c r="E171" s="3">
        <f t="shared" si="8"/>
        <v>675212</v>
      </c>
      <c r="F171" s="4">
        <v>54000</v>
      </c>
      <c r="G171" s="4">
        <v>580000</v>
      </c>
      <c r="H171" s="4">
        <v>41212</v>
      </c>
    </row>
    <row r="172" spans="1:8" x14ac:dyDescent="0.3">
      <c r="A172" s="96"/>
      <c r="B172" s="97"/>
      <c r="C172" s="97"/>
      <c r="D172" s="9" t="s">
        <v>214</v>
      </c>
      <c r="E172" s="3">
        <f t="shared" si="8"/>
        <v>1313812</v>
      </c>
      <c r="F172" s="4">
        <v>81000</v>
      </c>
      <c r="G172" s="4">
        <v>1170000</v>
      </c>
      <c r="H172" s="4">
        <v>62812</v>
      </c>
    </row>
    <row r="173" spans="1:8" ht="37.5" x14ac:dyDescent="0.3">
      <c r="A173" s="96"/>
      <c r="B173" s="97"/>
      <c r="C173" s="97"/>
      <c r="D173" s="9" t="s">
        <v>114</v>
      </c>
      <c r="E173" s="3">
        <f t="shared" si="8"/>
        <v>2987329</v>
      </c>
      <c r="F173" s="4">
        <v>135000</v>
      </c>
      <c r="G173" s="4">
        <f>500000+500000+1200000</f>
        <v>2200000</v>
      </c>
      <c r="H173" s="4">
        <v>652329</v>
      </c>
    </row>
    <row r="174" spans="1:8" ht="56.25" customHeight="1" x14ac:dyDescent="0.3">
      <c r="A174" s="96">
        <v>33</v>
      </c>
      <c r="B174" s="97" t="s">
        <v>42</v>
      </c>
      <c r="C174" s="97" t="s">
        <v>90</v>
      </c>
      <c r="D174" s="9" t="s">
        <v>245</v>
      </c>
      <c r="E174" s="3">
        <f t="shared" si="8"/>
        <v>1326316</v>
      </c>
      <c r="F174" s="4">
        <v>108000</v>
      </c>
      <c r="G174" s="4">
        <v>1200000</v>
      </c>
      <c r="H174" s="4">
        <v>18316</v>
      </c>
    </row>
    <row r="175" spans="1:8" ht="18.75" customHeight="1" x14ac:dyDescent="0.3">
      <c r="A175" s="96"/>
      <c r="B175" s="97"/>
      <c r="C175" s="97"/>
      <c r="D175" s="9" t="s">
        <v>246</v>
      </c>
      <c r="E175" s="3">
        <f t="shared" si="8"/>
        <v>1056644</v>
      </c>
      <c r="F175" s="4">
        <v>81000</v>
      </c>
      <c r="G175" s="4">
        <v>750000</v>
      </c>
      <c r="H175" s="4">
        <v>225644</v>
      </c>
    </row>
    <row r="176" spans="1:8" x14ac:dyDescent="0.3">
      <c r="A176" s="96"/>
      <c r="B176" s="97"/>
      <c r="C176" s="97"/>
      <c r="D176" s="9" t="s">
        <v>103</v>
      </c>
      <c r="E176" s="3">
        <f t="shared" si="8"/>
        <v>2182000</v>
      </c>
      <c r="F176" s="4">
        <v>216000</v>
      </c>
      <c r="G176" s="4">
        <v>1600000</v>
      </c>
      <c r="H176" s="4">
        <v>366000</v>
      </c>
    </row>
    <row r="177" spans="1:10" x14ac:dyDescent="0.3">
      <c r="A177" s="96">
        <v>34</v>
      </c>
      <c r="B177" s="97" t="s">
        <v>43</v>
      </c>
      <c r="C177" s="97" t="s">
        <v>89</v>
      </c>
      <c r="D177" s="9" t="s">
        <v>247</v>
      </c>
      <c r="E177" s="3">
        <f t="shared" si="8"/>
        <v>1465524</v>
      </c>
      <c r="F177" s="4">
        <v>135000</v>
      </c>
      <c r="G177" s="4">
        <v>1250000</v>
      </c>
      <c r="H177" s="4">
        <v>80524</v>
      </c>
    </row>
    <row r="178" spans="1:10" ht="18.75" customHeight="1" x14ac:dyDescent="0.3">
      <c r="A178" s="96"/>
      <c r="B178" s="97"/>
      <c r="C178" s="97"/>
      <c r="D178" s="18" t="s">
        <v>248</v>
      </c>
      <c r="E178" s="3">
        <f t="shared" si="8"/>
        <v>1194244</v>
      </c>
      <c r="F178" s="4">
        <v>81000</v>
      </c>
      <c r="G178" s="4">
        <v>1050000</v>
      </c>
      <c r="H178" s="4">
        <v>63244</v>
      </c>
    </row>
    <row r="179" spans="1:10" x14ac:dyDescent="0.3">
      <c r="A179" s="96"/>
      <c r="B179" s="97"/>
      <c r="C179" s="97"/>
      <c r="D179" s="9" t="s">
        <v>249</v>
      </c>
      <c r="E179" s="3">
        <f t="shared" si="8"/>
        <v>1066644</v>
      </c>
      <c r="F179" s="4">
        <v>54000</v>
      </c>
      <c r="G179" s="4">
        <v>800000</v>
      </c>
      <c r="H179" s="4">
        <v>212644</v>
      </c>
    </row>
    <row r="180" spans="1:10" x14ac:dyDescent="0.3">
      <c r="A180" s="96"/>
      <c r="B180" s="97"/>
      <c r="C180" s="97"/>
      <c r="D180" s="9" t="s">
        <v>99</v>
      </c>
      <c r="E180" s="3">
        <f t="shared" si="8"/>
        <v>2585360</v>
      </c>
      <c r="F180" s="4">
        <v>216000</v>
      </c>
      <c r="G180" s="4">
        <v>2240000</v>
      </c>
      <c r="H180" s="4">
        <v>129360</v>
      </c>
    </row>
    <row r="181" spans="1:10" ht="37.5" customHeight="1" x14ac:dyDescent="0.3">
      <c r="A181" s="96">
        <v>35</v>
      </c>
      <c r="B181" s="97" t="s">
        <v>44</v>
      </c>
      <c r="C181" s="97" t="s">
        <v>64</v>
      </c>
      <c r="D181" s="9" t="s">
        <v>250</v>
      </c>
      <c r="E181" s="3">
        <f t="shared" si="8"/>
        <v>698712</v>
      </c>
      <c r="F181" s="4">
        <v>216000</v>
      </c>
      <c r="G181" s="4">
        <v>350000</v>
      </c>
      <c r="H181" s="4">
        <v>132712</v>
      </c>
      <c r="J181" s="11"/>
    </row>
    <row r="182" spans="1:10" x14ac:dyDescent="0.3">
      <c r="A182" s="96"/>
      <c r="B182" s="97"/>
      <c r="C182" s="97"/>
      <c r="D182" s="9" t="s">
        <v>251</v>
      </c>
      <c r="E182" s="3">
        <f t="shared" si="8"/>
        <v>1074244</v>
      </c>
      <c r="F182" s="4">
        <v>81000</v>
      </c>
      <c r="G182" s="4">
        <v>930000</v>
      </c>
      <c r="H182" s="4">
        <v>63244</v>
      </c>
    </row>
    <row r="183" spans="1:10" x14ac:dyDescent="0.3">
      <c r="A183" s="96"/>
      <c r="B183" s="97"/>
      <c r="C183" s="97"/>
      <c r="D183" s="9" t="s">
        <v>248</v>
      </c>
      <c r="E183" s="3">
        <f t="shared" si="8"/>
        <v>1194244</v>
      </c>
      <c r="F183" s="4">
        <v>81000</v>
      </c>
      <c r="G183" s="4">
        <v>1050000</v>
      </c>
      <c r="H183" s="4">
        <v>63244</v>
      </c>
    </row>
    <row r="184" spans="1:10" x14ac:dyDescent="0.3">
      <c r="A184" s="96"/>
      <c r="B184" s="97"/>
      <c r="C184" s="97"/>
      <c r="D184" s="9" t="s">
        <v>252</v>
      </c>
      <c r="E184" s="3">
        <f t="shared" si="8"/>
        <v>260740</v>
      </c>
      <c r="F184" s="4">
        <v>27000</v>
      </c>
      <c r="G184" s="4">
        <v>180000</v>
      </c>
      <c r="H184" s="4">
        <v>53740</v>
      </c>
    </row>
    <row r="185" spans="1:10" x14ac:dyDescent="0.3">
      <c r="A185" s="96"/>
      <c r="B185" s="97"/>
      <c r="C185" s="97"/>
      <c r="D185" s="9" t="s">
        <v>250</v>
      </c>
      <c r="E185" s="3">
        <f t="shared" si="8"/>
        <v>385380</v>
      </c>
      <c r="F185" s="4">
        <v>27000</v>
      </c>
      <c r="G185" s="4">
        <v>225868</v>
      </c>
      <c r="H185" s="4">
        <v>132512</v>
      </c>
      <c r="I185"/>
      <c r="J185" s="11"/>
    </row>
    <row r="186" spans="1:10" x14ac:dyDescent="0.3">
      <c r="A186" s="96"/>
      <c r="B186" s="97"/>
      <c r="C186" s="97"/>
      <c r="D186" s="9" t="s">
        <v>253</v>
      </c>
      <c r="E186" s="3">
        <f t="shared" si="8"/>
        <v>1516791</v>
      </c>
      <c r="F186" s="4">
        <v>54000</v>
      </c>
      <c r="G186" s="4">
        <v>440000</v>
      </c>
      <c r="H186" s="4">
        <v>1022791</v>
      </c>
    </row>
    <row r="187" spans="1:10" x14ac:dyDescent="0.3">
      <c r="A187" s="96"/>
      <c r="B187" s="97"/>
      <c r="C187" s="97"/>
      <c r="D187" s="9" t="s">
        <v>97</v>
      </c>
      <c r="E187" s="3">
        <f t="shared" si="8"/>
        <v>1597152</v>
      </c>
      <c r="F187" s="4">
        <v>216000</v>
      </c>
      <c r="G187" s="4">
        <v>1290000</v>
      </c>
      <c r="H187" s="4">
        <v>91152</v>
      </c>
    </row>
    <row r="188" spans="1:10" ht="37.5" x14ac:dyDescent="0.3">
      <c r="A188" s="12">
        <v>36</v>
      </c>
      <c r="B188" s="10" t="s">
        <v>45</v>
      </c>
      <c r="C188" s="8" t="s">
        <v>62</v>
      </c>
      <c r="D188" s="9" t="s">
        <v>96</v>
      </c>
      <c r="E188" s="3">
        <f t="shared" si="8"/>
        <v>1718254</v>
      </c>
      <c r="F188" s="4">
        <v>81000</v>
      </c>
      <c r="G188" s="4">
        <v>750000</v>
      </c>
      <c r="H188" s="4">
        <v>887254</v>
      </c>
    </row>
    <row r="189" spans="1:10" ht="37.5" x14ac:dyDescent="0.3">
      <c r="A189" s="12">
        <v>37</v>
      </c>
      <c r="B189" s="10" t="s">
        <v>46</v>
      </c>
      <c r="C189" s="8" t="s">
        <v>66</v>
      </c>
      <c r="D189" s="9" t="s">
        <v>95</v>
      </c>
      <c r="E189" s="3">
        <f t="shared" si="8"/>
        <v>416000</v>
      </c>
      <c r="F189" s="4">
        <v>216000</v>
      </c>
      <c r="G189" s="4"/>
      <c r="H189" s="4">
        <v>200000</v>
      </c>
    </row>
    <row r="190" spans="1:10" ht="75" x14ac:dyDescent="0.3">
      <c r="A190" s="12">
        <v>38</v>
      </c>
      <c r="B190" s="10" t="s">
        <v>47</v>
      </c>
      <c r="C190" s="8" t="s">
        <v>65</v>
      </c>
      <c r="D190" s="9" t="s">
        <v>94</v>
      </c>
      <c r="E190" s="3">
        <f t="shared" si="8"/>
        <v>2624682</v>
      </c>
      <c r="F190" s="4">
        <v>216000</v>
      </c>
      <c r="G190" s="4">
        <v>1600000</v>
      </c>
      <c r="H190" s="4">
        <v>808682</v>
      </c>
    </row>
    <row r="191" spans="1:10" x14ac:dyDescent="0.3">
      <c r="A191" s="96">
        <v>39</v>
      </c>
      <c r="B191" s="97" t="s">
        <v>48</v>
      </c>
      <c r="C191" s="97" t="s">
        <v>63</v>
      </c>
      <c r="D191" s="9" t="s">
        <v>248</v>
      </c>
      <c r="E191" s="3">
        <f t="shared" si="8"/>
        <v>1194248</v>
      </c>
      <c r="F191" s="4">
        <v>81000</v>
      </c>
      <c r="G191" s="4">
        <v>1050000</v>
      </c>
      <c r="H191" s="4">
        <v>63248</v>
      </c>
    </row>
    <row r="192" spans="1:10" x14ac:dyDescent="0.3">
      <c r="A192" s="96"/>
      <c r="B192" s="97"/>
      <c r="C192" s="97"/>
      <c r="D192" s="9" t="s">
        <v>93</v>
      </c>
      <c r="E192" s="3">
        <f t="shared" si="8"/>
        <v>1996493</v>
      </c>
      <c r="F192" s="4">
        <v>216000</v>
      </c>
      <c r="G192" s="4">
        <v>1440000</v>
      </c>
      <c r="H192" s="4">
        <v>340493</v>
      </c>
    </row>
    <row r="193" spans="1:8" x14ac:dyDescent="0.3">
      <c r="A193" s="96">
        <v>40</v>
      </c>
      <c r="B193" s="97" t="s">
        <v>49</v>
      </c>
      <c r="C193" s="100" t="s">
        <v>53</v>
      </c>
      <c r="D193" s="9" t="s">
        <v>117</v>
      </c>
      <c r="E193" s="3">
        <f>+F193+G193+H193</f>
        <v>2635552</v>
      </c>
      <c r="F193" s="4">
        <v>405000</v>
      </c>
      <c r="G193" s="4">
        <v>2080000</v>
      </c>
      <c r="H193" s="4">
        <v>150552</v>
      </c>
    </row>
    <row r="194" spans="1:8" x14ac:dyDescent="0.3">
      <c r="A194" s="96"/>
      <c r="B194" s="97"/>
      <c r="C194" s="100"/>
      <c r="D194" s="9" t="s">
        <v>254</v>
      </c>
      <c r="E194" s="3">
        <f t="shared" ref="E194:E198" si="12">+F194+G194+H194</f>
        <v>1518830</v>
      </c>
      <c r="F194" s="4">
        <v>135000</v>
      </c>
      <c r="G194" s="4">
        <v>1270000</v>
      </c>
      <c r="H194" s="4">
        <v>113830</v>
      </c>
    </row>
    <row r="195" spans="1:8" x14ac:dyDescent="0.3">
      <c r="A195" s="96"/>
      <c r="B195" s="97"/>
      <c r="C195" s="100"/>
      <c r="D195" s="9" t="s">
        <v>255</v>
      </c>
      <c r="E195" s="3">
        <f t="shared" si="12"/>
        <v>916644</v>
      </c>
      <c r="F195" s="4">
        <v>81000</v>
      </c>
      <c r="G195" s="4">
        <v>690000</v>
      </c>
      <c r="H195" s="4">
        <v>145644</v>
      </c>
    </row>
    <row r="196" spans="1:8" x14ac:dyDescent="0.3">
      <c r="A196" s="96"/>
      <c r="B196" s="97"/>
      <c r="C196" s="100"/>
      <c r="D196" s="9" t="s">
        <v>256</v>
      </c>
      <c r="E196" s="3">
        <f t="shared" si="12"/>
        <v>800644</v>
      </c>
      <c r="F196" s="4">
        <v>54000</v>
      </c>
      <c r="G196" s="4">
        <v>600000</v>
      </c>
      <c r="H196" s="4">
        <v>146644</v>
      </c>
    </row>
    <row r="197" spans="1:8" x14ac:dyDescent="0.3">
      <c r="A197" s="96"/>
      <c r="B197" s="97"/>
      <c r="C197" s="100"/>
      <c r="D197" s="9" t="s">
        <v>257</v>
      </c>
      <c r="E197" s="3">
        <f t="shared" si="12"/>
        <v>451564</v>
      </c>
      <c r="F197" s="4">
        <v>54000</v>
      </c>
      <c r="G197" s="4">
        <v>330000</v>
      </c>
      <c r="H197" s="4">
        <v>67564</v>
      </c>
    </row>
    <row r="198" spans="1:8" x14ac:dyDescent="0.3">
      <c r="A198" s="96"/>
      <c r="B198" s="97"/>
      <c r="C198" s="100"/>
      <c r="D198" s="9" t="s">
        <v>258</v>
      </c>
      <c r="E198" s="3">
        <f t="shared" si="12"/>
        <v>528644</v>
      </c>
      <c r="F198" s="4">
        <v>27000</v>
      </c>
      <c r="G198" s="4">
        <v>220000</v>
      </c>
      <c r="H198" s="4">
        <v>281644</v>
      </c>
    </row>
    <row r="199" spans="1:8" x14ac:dyDescent="0.3">
      <c r="A199" s="96"/>
      <c r="B199" s="97"/>
      <c r="C199" s="100"/>
      <c r="D199" s="9" t="s">
        <v>119</v>
      </c>
      <c r="E199" s="3">
        <f>+F199+G199+H199</f>
        <v>2195597</v>
      </c>
      <c r="F199" s="4">
        <v>189000</v>
      </c>
      <c r="G199" s="4">
        <v>1490000</v>
      </c>
      <c r="H199" s="4">
        <v>516597</v>
      </c>
    </row>
    <row r="200" spans="1:8" x14ac:dyDescent="0.3">
      <c r="A200" s="12">
        <v>41</v>
      </c>
      <c r="B200" s="10" t="s">
        <v>50</v>
      </c>
      <c r="C200" s="8" t="s">
        <v>58</v>
      </c>
      <c r="D200" s="9" t="s">
        <v>118</v>
      </c>
      <c r="E200" s="3">
        <f t="shared" si="8"/>
        <v>1825597</v>
      </c>
      <c r="F200" s="4">
        <v>135000</v>
      </c>
      <c r="G200" s="4">
        <v>1030000</v>
      </c>
      <c r="H200" s="4">
        <v>660597</v>
      </c>
    </row>
    <row r="201" spans="1:8" x14ac:dyDescent="0.3">
      <c r="A201" s="96">
        <v>42</v>
      </c>
      <c r="B201" s="97" t="s">
        <v>51</v>
      </c>
      <c r="C201" s="97" t="s">
        <v>57</v>
      </c>
      <c r="D201" s="9" t="s">
        <v>123</v>
      </c>
      <c r="E201" s="3">
        <f t="shared" si="8"/>
        <v>1294317</v>
      </c>
      <c r="F201" s="4">
        <v>81000</v>
      </c>
      <c r="G201" s="4">
        <v>690000</v>
      </c>
      <c r="H201" s="4">
        <v>523317</v>
      </c>
    </row>
    <row r="202" spans="1:8" x14ac:dyDescent="0.3">
      <c r="A202" s="96"/>
      <c r="B202" s="97"/>
      <c r="C202" s="97"/>
      <c r="D202" s="9" t="s">
        <v>259</v>
      </c>
      <c r="E202" s="3">
        <v>563687</v>
      </c>
      <c r="F202" s="4">
        <v>54000</v>
      </c>
      <c r="G202" s="4">
        <v>108000</v>
      </c>
      <c r="H202" s="4">
        <v>401687</v>
      </c>
    </row>
    <row r="203" spans="1:8" ht="56.25" x14ac:dyDescent="0.3">
      <c r="A203" s="12">
        <v>43</v>
      </c>
      <c r="B203" s="10" t="s">
        <v>52</v>
      </c>
      <c r="C203" s="8" t="s">
        <v>55</v>
      </c>
      <c r="D203" s="9" t="s">
        <v>120</v>
      </c>
      <c r="E203" s="3">
        <f t="shared" si="8"/>
        <v>1859241</v>
      </c>
      <c r="F203" s="4">
        <v>135000</v>
      </c>
      <c r="G203" s="4">
        <v>1130000</v>
      </c>
      <c r="H203" s="4">
        <v>594241</v>
      </c>
    </row>
    <row r="204" spans="1:8" x14ac:dyDescent="0.3">
      <c r="A204" s="96">
        <v>44</v>
      </c>
      <c r="B204" s="97" t="s">
        <v>260</v>
      </c>
      <c r="C204" s="97" t="s">
        <v>261</v>
      </c>
      <c r="D204" s="12" t="s">
        <v>262</v>
      </c>
      <c r="E204" s="3">
        <v>981000</v>
      </c>
      <c r="F204" s="4">
        <v>81000</v>
      </c>
      <c r="G204" s="4">
        <v>900000</v>
      </c>
      <c r="H204" s="4"/>
    </row>
    <row r="205" spans="1:8" x14ac:dyDescent="0.3">
      <c r="A205" s="96"/>
      <c r="B205" s="97"/>
      <c r="C205" s="97"/>
      <c r="D205" s="12" t="s">
        <v>217</v>
      </c>
      <c r="E205" s="3">
        <v>377000</v>
      </c>
      <c r="F205" s="4">
        <v>27000</v>
      </c>
      <c r="G205" s="4">
        <v>350000</v>
      </c>
      <c r="H205" s="4"/>
    </row>
    <row r="206" spans="1:8" x14ac:dyDescent="0.3">
      <c r="A206" s="96"/>
      <c r="B206" s="97"/>
      <c r="C206" s="97"/>
      <c r="D206" s="12" t="s">
        <v>263</v>
      </c>
      <c r="E206" s="3">
        <v>330000</v>
      </c>
      <c r="F206" s="4">
        <v>30000</v>
      </c>
      <c r="G206" s="4">
        <v>300000</v>
      </c>
      <c r="H206" s="4"/>
    </row>
    <row r="207" spans="1:8" x14ac:dyDescent="0.3">
      <c r="A207" s="96"/>
      <c r="B207" s="97"/>
      <c r="C207" s="97"/>
      <c r="D207" s="12" t="s">
        <v>165</v>
      </c>
      <c r="E207" s="3">
        <v>661000</v>
      </c>
      <c r="F207" s="4">
        <v>81000</v>
      </c>
      <c r="G207" s="4">
        <v>580000</v>
      </c>
      <c r="H207" s="4"/>
    </row>
    <row r="208" spans="1:8" x14ac:dyDescent="0.3">
      <c r="A208" s="96"/>
      <c r="B208" s="97"/>
      <c r="C208" s="97"/>
      <c r="D208" s="12" t="s">
        <v>237</v>
      </c>
      <c r="E208" s="3">
        <v>1131000</v>
      </c>
      <c r="F208" s="12">
        <v>81000</v>
      </c>
      <c r="G208" s="12">
        <v>1050000</v>
      </c>
      <c r="H208" s="12">
        <v>0</v>
      </c>
    </row>
    <row r="209" spans="1:8" x14ac:dyDescent="0.3">
      <c r="A209" s="96"/>
      <c r="B209" s="97"/>
      <c r="C209" s="97"/>
      <c r="D209" s="12" t="s">
        <v>264</v>
      </c>
      <c r="E209" s="3">
        <v>1251000</v>
      </c>
      <c r="F209" s="4">
        <v>81000</v>
      </c>
      <c r="G209" s="4">
        <v>1170000</v>
      </c>
      <c r="H209" s="4"/>
    </row>
    <row r="210" spans="1:8" ht="35.25" customHeight="1" x14ac:dyDescent="0.3">
      <c r="A210" s="12">
        <v>45</v>
      </c>
      <c r="B210" s="10" t="s">
        <v>381</v>
      </c>
      <c r="C210" s="10" t="s">
        <v>265</v>
      </c>
      <c r="D210" s="12" t="s">
        <v>266</v>
      </c>
      <c r="E210" s="3">
        <v>2210400</v>
      </c>
      <c r="F210" s="4">
        <v>216000</v>
      </c>
      <c r="G210" s="4">
        <v>1800000</v>
      </c>
      <c r="H210" s="4">
        <v>194400</v>
      </c>
    </row>
    <row r="211" spans="1:8" x14ac:dyDescent="0.3">
      <c r="A211" s="96">
        <v>46</v>
      </c>
      <c r="B211" s="97" t="s">
        <v>380</v>
      </c>
      <c r="C211" s="97" t="s">
        <v>261</v>
      </c>
      <c r="D211" s="12" t="s">
        <v>262</v>
      </c>
      <c r="E211" s="3">
        <v>891000</v>
      </c>
      <c r="F211" s="4">
        <v>81000</v>
      </c>
      <c r="G211" s="4">
        <v>810000</v>
      </c>
      <c r="H211" s="4"/>
    </row>
    <row r="212" spans="1:8" x14ac:dyDescent="0.3">
      <c r="A212" s="96"/>
      <c r="B212" s="97"/>
      <c r="C212" s="97"/>
      <c r="D212" s="12" t="s">
        <v>267</v>
      </c>
      <c r="E212" s="3">
        <v>891000</v>
      </c>
      <c r="F212" s="4">
        <v>81000</v>
      </c>
      <c r="G212" s="4">
        <v>810000</v>
      </c>
      <c r="H212" s="4"/>
    </row>
    <row r="213" spans="1:8" x14ac:dyDescent="0.3">
      <c r="A213" s="96"/>
      <c r="B213" s="97"/>
      <c r="C213" s="97"/>
      <c r="D213" s="12" t="s">
        <v>268</v>
      </c>
      <c r="E213" s="3">
        <v>660000</v>
      </c>
      <c r="F213" s="4">
        <v>60000</v>
      </c>
      <c r="G213" s="4">
        <v>600000</v>
      </c>
      <c r="H213" s="4"/>
    </row>
    <row r="214" spans="1:8" x14ac:dyDescent="0.3">
      <c r="A214" s="96"/>
      <c r="B214" s="97"/>
      <c r="C214" s="97"/>
      <c r="D214" s="12" t="s">
        <v>186</v>
      </c>
      <c r="E214" s="3">
        <v>654000</v>
      </c>
      <c r="F214" s="4">
        <v>54000</v>
      </c>
      <c r="G214" s="4">
        <v>600000</v>
      </c>
      <c r="H214" s="4"/>
    </row>
    <row r="215" spans="1:8" x14ac:dyDescent="0.3">
      <c r="A215" s="96"/>
      <c r="B215" s="97"/>
      <c r="C215" s="97"/>
      <c r="D215" s="12" t="s">
        <v>269</v>
      </c>
      <c r="E215" s="3">
        <v>1635000</v>
      </c>
      <c r="F215" s="4">
        <v>135000</v>
      </c>
      <c r="G215" s="4">
        <v>1500000</v>
      </c>
      <c r="H215" s="4"/>
    </row>
    <row r="216" spans="1:8" ht="56.25" x14ac:dyDescent="0.3">
      <c r="A216" s="12">
        <v>47</v>
      </c>
      <c r="B216" s="10" t="s">
        <v>379</v>
      </c>
      <c r="C216" s="10" t="s">
        <v>270</v>
      </c>
      <c r="D216" s="12" t="s">
        <v>271</v>
      </c>
      <c r="E216" s="3">
        <v>6295960</v>
      </c>
      <c r="F216" s="4">
        <v>675000</v>
      </c>
      <c r="G216" s="4">
        <v>5500000</v>
      </c>
      <c r="H216" s="4">
        <v>120960</v>
      </c>
    </row>
    <row r="217" spans="1:8" ht="56.25" x14ac:dyDescent="0.3">
      <c r="A217" s="12">
        <v>48</v>
      </c>
      <c r="B217" s="10" t="s">
        <v>378</v>
      </c>
      <c r="C217" s="10" t="s">
        <v>272</v>
      </c>
      <c r="D217" s="12" t="s">
        <v>273</v>
      </c>
      <c r="E217" s="3">
        <v>7893480</v>
      </c>
      <c r="F217" s="4">
        <v>837000</v>
      </c>
      <c r="G217" s="4">
        <v>6600000</v>
      </c>
      <c r="H217" s="4">
        <v>456480</v>
      </c>
    </row>
    <row r="218" spans="1:8" ht="56.25" x14ac:dyDescent="0.3">
      <c r="A218" s="12">
        <v>49</v>
      </c>
      <c r="B218" s="10" t="s">
        <v>377</v>
      </c>
      <c r="C218" s="10" t="s">
        <v>274</v>
      </c>
      <c r="D218" s="12" t="s">
        <v>275</v>
      </c>
      <c r="E218" s="3">
        <v>8222782</v>
      </c>
      <c r="F218" s="4">
        <v>837000</v>
      </c>
      <c r="G218" s="4">
        <v>6820000</v>
      </c>
      <c r="H218" s="4">
        <v>565782</v>
      </c>
    </row>
    <row r="219" spans="1:8" x14ac:dyDescent="0.3">
      <c r="A219" s="96">
        <v>50</v>
      </c>
      <c r="B219" s="97" t="s">
        <v>276</v>
      </c>
      <c r="C219" s="97" t="s">
        <v>261</v>
      </c>
      <c r="D219" s="12" t="s">
        <v>277</v>
      </c>
      <c r="E219" s="3">
        <v>681000</v>
      </c>
      <c r="F219" s="4">
        <v>81000</v>
      </c>
      <c r="G219" s="4">
        <v>600000</v>
      </c>
      <c r="H219" s="4"/>
    </row>
    <row r="220" spans="1:8" x14ac:dyDescent="0.3">
      <c r="A220" s="96"/>
      <c r="B220" s="97"/>
      <c r="C220" s="97"/>
      <c r="D220" s="12" t="s">
        <v>278</v>
      </c>
      <c r="E220" s="3">
        <v>384000</v>
      </c>
      <c r="F220" s="4">
        <v>54000</v>
      </c>
      <c r="G220" s="4">
        <v>330000</v>
      </c>
      <c r="H220" s="4"/>
    </row>
    <row r="221" spans="1:8" x14ac:dyDescent="0.3">
      <c r="A221" s="96"/>
      <c r="B221" s="97"/>
      <c r="C221" s="97"/>
      <c r="D221" s="12" t="s">
        <v>191</v>
      </c>
      <c r="E221" s="3">
        <v>297000</v>
      </c>
      <c r="F221" s="4">
        <v>27000</v>
      </c>
      <c r="G221" s="4">
        <v>270000</v>
      </c>
      <c r="H221" s="4"/>
    </row>
    <row r="222" spans="1:8" x14ac:dyDescent="0.3">
      <c r="A222" s="96">
        <v>51</v>
      </c>
      <c r="B222" s="97" t="s">
        <v>279</v>
      </c>
      <c r="C222" s="97" t="s">
        <v>274</v>
      </c>
      <c r="D222" s="12" t="s">
        <v>280</v>
      </c>
      <c r="E222" s="3">
        <v>363744</v>
      </c>
      <c r="F222" s="4">
        <v>108000</v>
      </c>
      <c r="G222" s="4">
        <v>216000</v>
      </c>
      <c r="H222" s="4">
        <v>39744</v>
      </c>
    </row>
    <row r="223" spans="1:8" x14ac:dyDescent="0.3">
      <c r="A223" s="96"/>
      <c r="B223" s="97"/>
      <c r="C223" s="97"/>
      <c r="D223" s="12" t="s">
        <v>281</v>
      </c>
      <c r="E223" s="3">
        <v>444744</v>
      </c>
      <c r="F223" s="4">
        <v>135000</v>
      </c>
      <c r="G223" s="4">
        <v>270000</v>
      </c>
      <c r="H223" s="4">
        <v>39744</v>
      </c>
    </row>
    <row r="224" spans="1:8" x14ac:dyDescent="0.3">
      <c r="A224" s="96">
        <v>52</v>
      </c>
      <c r="B224" s="97" t="s">
        <v>282</v>
      </c>
      <c r="C224" s="97" t="s">
        <v>274</v>
      </c>
      <c r="D224" s="12" t="s">
        <v>280</v>
      </c>
      <c r="E224" s="3">
        <v>363744</v>
      </c>
      <c r="F224" s="4">
        <v>108000</v>
      </c>
      <c r="G224" s="4">
        <v>216000</v>
      </c>
      <c r="H224" s="4">
        <v>39744</v>
      </c>
    </row>
    <row r="225" spans="1:8" x14ac:dyDescent="0.3">
      <c r="A225" s="96"/>
      <c r="B225" s="97"/>
      <c r="C225" s="97"/>
      <c r="D225" s="12" t="s">
        <v>281</v>
      </c>
      <c r="E225" s="3">
        <v>444744</v>
      </c>
      <c r="F225" s="4">
        <v>135000</v>
      </c>
      <c r="G225" s="4">
        <v>270000</v>
      </c>
      <c r="H225" s="4">
        <v>39744</v>
      </c>
    </row>
    <row r="226" spans="1:8" ht="56.25" x14ac:dyDescent="0.3">
      <c r="A226" s="12">
        <v>53</v>
      </c>
      <c r="B226" s="10" t="s">
        <v>283</v>
      </c>
      <c r="C226" s="10" t="s">
        <v>284</v>
      </c>
      <c r="D226" s="12" t="s">
        <v>285</v>
      </c>
      <c r="E226" s="3">
        <v>2891760</v>
      </c>
      <c r="F226" s="4">
        <v>243000</v>
      </c>
      <c r="G226" s="4">
        <v>2170000</v>
      </c>
      <c r="H226" s="4">
        <v>478760</v>
      </c>
    </row>
    <row r="227" spans="1:8" x14ac:dyDescent="0.3">
      <c r="A227" s="96">
        <v>54</v>
      </c>
      <c r="B227" s="97" t="s">
        <v>286</v>
      </c>
      <c r="C227" s="97" t="s">
        <v>287</v>
      </c>
      <c r="D227" s="12" t="s">
        <v>288</v>
      </c>
      <c r="E227" s="3">
        <v>897600</v>
      </c>
      <c r="F227" s="4">
        <v>108000</v>
      </c>
      <c r="G227" s="4">
        <v>660000</v>
      </c>
      <c r="H227" s="4">
        <v>129600</v>
      </c>
    </row>
    <row r="228" spans="1:8" x14ac:dyDescent="0.3">
      <c r="A228" s="96"/>
      <c r="B228" s="97"/>
      <c r="C228" s="97"/>
      <c r="D228" s="12" t="s">
        <v>289</v>
      </c>
      <c r="E228" s="3">
        <v>739976</v>
      </c>
      <c r="F228" s="4">
        <v>54000</v>
      </c>
      <c r="G228" s="4">
        <v>475000</v>
      </c>
      <c r="H228" s="4">
        <v>210976</v>
      </c>
    </row>
    <row r="229" spans="1:8" x14ac:dyDescent="0.3">
      <c r="A229" s="96"/>
      <c r="B229" s="97"/>
      <c r="C229" s="97"/>
      <c r="D229" s="12" t="s">
        <v>290</v>
      </c>
      <c r="E229" s="3">
        <v>727000</v>
      </c>
      <c r="F229" s="4">
        <v>27000</v>
      </c>
      <c r="G229" s="4">
        <v>360000</v>
      </c>
      <c r="H229" s="4">
        <v>340000</v>
      </c>
    </row>
    <row r="230" spans="1:8" ht="37.5" x14ac:dyDescent="0.3">
      <c r="A230" s="12">
        <v>55</v>
      </c>
      <c r="B230" s="10" t="s">
        <v>291</v>
      </c>
      <c r="C230" s="10" t="s">
        <v>292</v>
      </c>
      <c r="D230" s="12" t="s">
        <v>293</v>
      </c>
      <c r="E230" s="3">
        <v>3380568</v>
      </c>
      <c r="F230" s="4">
        <v>405000</v>
      </c>
      <c r="G230" s="4">
        <v>2700000</v>
      </c>
      <c r="H230" s="4">
        <v>275568</v>
      </c>
    </row>
    <row r="231" spans="1:8" x14ac:dyDescent="0.3">
      <c r="A231" s="96">
        <v>56</v>
      </c>
      <c r="B231" s="97" t="s">
        <v>294</v>
      </c>
      <c r="C231" s="97" t="s">
        <v>292</v>
      </c>
      <c r="D231" s="12" t="s">
        <v>295</v>
      </c>
      <c r="E231" s="3">
        <v>371672</v>
      </c>
      <c r="F231" s="4">
        <v>27000</v>
      </c>
      <c r="G231" s="4">
        <v>260000</v>
      </c>
      <c r="H231" s="4">
        <v>84672</v>
      </c>
    </row>
    <row r="232" spans="1:8" x14ac:dyDescent="0.3">
      <c r="A232" s="96"/>
      <c r="B232" s="97"/>
      <c r="C232" s="97"/>
      <c r="D232" s="12" t="s">
        <v>296</v>
      </c>
      <c r="E232" s="3">
        <v>6401067</v>
      </c>
      <c r="F232" s="4">
        <v>459000</v>
      </c>
      <c r="G232" s="4">
        <v>5100000</v>
      </c>
      <c r="H232" s="4">
        <v>842067</v>
      </c>
    </row>
    <row r="233" spans="1:8" ht="37.5" x14ac:dyDescent="0.3">
      <c r="A233" s="12">
        <v>57</v>
      </c>
      <c r="B233" s="10" t="s">
        <v>297</v>
      </c>
      <c r="C233" s="10" t="s">
        <v>292</v>
      </c>
      <c r="D233" s="12" t="s">
        <v>298</v>
      </c>
      <c r="E233" s="3">
        <v>4292880</v>
      </c>
      <c r="F233" s="4">
        <v>459000</v>
      </c>
      <c r="G233" s="4">
        <v>3400000</v>
      </c>
      <c r="H233" s="4">
        <v>433880</v>
      </c>
    </row>
    <row r="234" spans="1:8" ht="37.5" x14ac:dyDescent="0.3">
      <c r="A234" s="12">
        <v>58</v>
      </c>
      <c r="B234" s="10" t="s">
        <v>299</v>
      </c>
      <c r="C234" s="10" t="s">
        <v>292</v>
      </c>
      <c r="D234" s="12" t="s">
        <v>296</v>
      </c>
      <c r="E234" s="3">
        <v>6025560</v>
      </c>
      <c r="F234" s="4">
        <v>459000</v>
      </c>
      <c r="G234" s="4">
        <v>5100000</v>
      </c>
      <c r="H234" s="4">
        <v>466560</v>
      </c>
    </row>
    <row r="235" spans="1:8" x14ac:dyDescent="0.3">
      <c r="A235" s="96">
        <v>59</v>
      </c>
      <c r="B235" s="97" t="s">
        <v>300</v>
      </c>
      <c r="C235" s="97" t="s">
        <v>301</v>
      </c>
      <c r="D235" s="12" t="s">
        <v>302</v>
      </c>
      <c r="E235" s="3">
        <v>741000</v>
      </c>
      <c r="F235" s="4">
        <v>81000</v>
      </c>
      <c r="G235" s="4">
        <v>660000</v>
      </c>
      <c r="H235" s="4"/>
    </row>
    <row r="236" spans="1:8" x14ac:dyDescent="0.3">
      <c r="A236" s="96"/>
      <c r="B236" s="97"/>
      <c r="C236" s="97"/>
      <c r="D236" s="12" t="s">
        <v>227</v>
      </c>
      <c r="E236" s="3">
        <v>2911627</v>
      </c>
      <c r="F236" s="4">
        <v>108000</v>
      </c>
      <c r="G236" s="4">
        <v>800000</v>
      </c>
      <c r="H236" s="4">
        <v>2003627</v>
      </c>
    </row>
    <row r="237" spans="1:8" ht="56.25" x14ac:dyDescent="0.3">
      <c r="A237" s="12">
        <v>60</v>
      </c>
      <c r="B237" s="10" t="s">
        <v>303</v>
      </c>
      <c r="C237" s="10" t="s">
        <v>304</v>
      </c>
      <c r="D237" s="12" t="s">
        <v>305</v>
      </c>
      <c r="E237" s="3">
        <v>5716759</v>
      </c>
      <c r="F237" s="4">
        <v>297000</v>
      </c>
      <c r="G237" s="4">
        <v>4630000</v>
      </c>
      <c r="H237" s="4">
        <v>789759</v>
      </c>
    </row>
    <row r="238" spans="1:8" ht="37.5" x14ac:dyDescent="0.3">
      <c r="A238" s="12">
        <v>61</v>
      </c>
      <c r="B238" s="10" t="s">
        <v>306</v>
      </c>
      <c r="C238" s="10" t="s">
        <v>307</v>
      </c>
      <c r="D238" s="12" t="s">
        <v>308</v>
      </c>
      <c r="E238" s="3">
        <v>1359884</v>
      </c>
      <c r="F238" s="4">
        <v>108000</v>
      </c>
      <c r="G238" s="4">
        <v>1140000</v>
      </c>
      <c r="H238" s="4">
        <v>111884</v>
      </c>
    </row>
    <row r="239" spans="1:8" x14ac:dyDescent="0.3">
      <c r="A239" s="96">
        <v>62</v>
      </c>
      <c r="B239" s="97" t="s">
        <v>310</v>
      </c>
      <c r="C239" s="97" t="s">
        <v>311</v>
      </c>
      <c r="D239" s="12" t="s">
        <v>214</v>
      </c>
      <c r="E239" s="3">
        <v>1313812</v>
      </c>
      <c r="F239" s="4">
        <v>81000</v>
      </c>
      <c r="G239" s="4">
        <v>1170000</v>
      </c>
      <c r="H239" s="4">
        <v>62812</v>
      </c>
    </row>
    <row r="240" spans="1:8" x14ac:dyDescent="0.3">
      <c r="A240" s="96"/>
      <c r="B240" s="97"/>
      <c r="C240" s="97"/>
      <c r="D240" s="12" t="s">
        <v>217</v>
      </c>
      <c r="E240" s="3">
        <v>405044</v>
      </c>
      <c r="F240" s="4">
        <v>27000</v>
      </c>
      <c r="G240" s="4">
        <v>250000</v>
      </c>
      <c r="H240" s="4">
        <v>128044</v>
      </c>
    </row>
    <row r="241" spans="1:8" x14ac:dyDescent="0.3">
      <c r="A241" s="96"/>
      <c r="B241" s="97"/>
      <c r="C241" s="97"/>
      <c r="D241" s="12" t="s">
        <v>165</v>
      </c>
      <c r="E241" s="3">
        <v>674348</v>
      </c>
      <c r="F241" s="4">
        <v>54000</v>
      </c>
      <c r="G241" s="4">
        <v>580000</v>
      </c>
      <c r="H241" s="4">
        <v>40348</v>
      </c>
    </row>
    <row r="242" spans="1:8" x14ac:dyDescent="0.3">
      <c r="A242" s="96"/>
      <c r="B242" s="97"/>
      <c r="C242" s="97"/>
      <c r="D242" s="12" t="s">
        <v>243</v>
      </c>
      <c r="E242" s="3">
        <v>2252644</v>
      </c>
      <c r="F242" s="4">
        <v>108000</v>
      </c>
      <c r="G242" s="4">
        <v>1800000</v>
      </c>
      <c r="H242" s="4">
        <v>344644</v>
      </c>
    </row>
    <row r="243" spans="1:8" x14ac:dyDescent="0.3">
      <c r="A243" s="96"/>
      <c r="B243" s="97"/>
      <c r="C243" s="97"/>
      <c r="D243" s="12" t="s">
        <v>173</v>
      </c>
      <c r="E243" s="3">
        <v>1189492</v>
      </c>
      <c r="F243" s="4">
        <v>81000</v>
      </c>
      <c r="G243" s="4">
        <v>1050000</v>
      </c>
      <c r="H243" s="4">
        <v>58492</v>
      </c>
    </row>
    <row r="244" spans="1:8" x14ac:dyDescent="0.3">
      <c r="A244" s="96">
        <v>63</v>
      </c>
      <c r="B244" s="97" t="s">
        <v>312</v>
      </c>
      <c r="C244" s="97" t="s">
        <v>313</v>
      </c>
      <c r="D244" s="12" t="s">
        <v>217</v>
      </c>
      <c r="E244" s="3">
        <v>377000</v>
      </c>
      <c r="F244" s="4">
        <v>27000</v>
      </c>
      <c r="G244" s="4">
        <v>350000</v>
      </c>
      <c r="H244" s="4"/>
    </row>
    <row r="245" spans="1:8" x14ac:dyDescent="0.3">
      <c r="A245" s="96"/>
      <c r="B245" s="97"/>
      <c r="C245" s="97"/>
      <c r="D245" s="12" t="s">
        <v>165</v>
      </c>
      <c r="E245" s="3">
        <v>634000</v>
      </c>
      <c r="F245" s="4">
        <v>54000</v>
      </c>
      <c r="G245" s="4">
        <v>580000</v>
      </c>
      <c r="H245" s="4"/>
    </row>
    <row r="246" spans="1:8" x14ac:dyDescent="0.3">
      <c r="A246" s="96">
        <v>64</v>
      </c>
      <c r="B246" s="97" t="s">
        <v>314</v>
      </c>
      <c r="C246" s="97" t="s">
        <v>315</v>
      </c>
      <c r="D246" s="12" t="s">
        <v>316</v>
      </c>
      <c r="E246" s="3">
        <v>1596906</v>
      </c>
      <c r="F246" s="4">
        <v>150000</v>
      </c>
      <c r="G246" s="4">
        <v>1300000</v>
      </c>
      <c r="H246" s="4">
        <v>146906</v>
      </c>
    </row>
    <row r="247" spans="1:8" x14ac:dyDescent="0.3">
      <c r="A247" s="96"/>
      <c r="B247" s="97"/>
      <c r="C247" s="97"/>
      <c r="D247" s="12" t="s">
        <v>317</v>
      </c>
      <c r="E247" s="3">
        <v>1918648</v>
      </c>
      <c r="F247" s="4">
        <v>108000</v>
      </c>
      <c r="G247" s="4">
        <v>1400000</v>
      </c>
      <c r="H247" s="4">
        <v>410648</v>
      </c>
    </row>
    <row r="248" spans="1:8" x14ac:dyDescent="0.3">
      <c r="A248" s="12">
        <v>65</v>
      </c>
      <c r="B248" s="10" t="s">
        <v>318</v>
      </c>
      <c r="C248" s="10" t="s">
        <v>319</v>
      </c>
      <c r="D248" s="12" t="s">
        <v>176</v>
      </c>
      <c r="E248" s="3">
        <v>753648</v>
      </c>
      <c r="F248" s="4">
        <v>54000</v>
      </c>
      <c r="G248" s="4">
        <v>420000</v>
      </c>
      <c r="H248" s="4">
        <v>279648</v>
      </c>
    </row>
    <row r="249" spans="1:8" ht="56.25" x14ac:dyDescent="0.3">
      <c r="A249" s="12">
        <v>66</v>
      </c>
      <c r="B249" s="10" t="s">
        <v>320</v>
      </c>
      <c r="C249" s="10" t="s">
        <v>321</v>
      </c>
      <c r="D249" s="12" t="s">
        <v>322</v>
      </c>
      <c r="E249" s="3">
        <v>930168</v>
      </c>
      <c r="F249" s="4">
        <v>54000</v>
      </c>
      <c r="G249" s="4">
        <v>440000</v>
      </c>
      <c r="H249" s="4">
        <v>436168</v>
      </c>
    </row>
    <row r="250" spans="1:8" x14ac:dyDescent="0.3">
      <c r="A250" s="12">
        <v>67</v>
      </c>
      <c r="B250" s="10" t="s">
        <v>323</v>
      </c>
      <c r="C250" s="10" t="s">
        <v>324</v>
      </c>
      <c r="D250" s="12" t="s">
        <v>322</v>
      </c>
      <c r="E250" s="3">
        <v>712768</v>
      </c>
      <c r="F250" s="4">
        <v>54000</v>
      </c>
      <c r="G250" s="4">
        <v>440000</v>
      </c>
      <c r="H250" s="4">
        <v>218768</v>
      </c>
    </row>
    <row r="251" spans="1:8" ht="56.25" x14ac:dyDescent="0.3">
      <c r="A251" s="12">
        <v>68</v>
      </c>
      <c r="B251" s="10" t="s">
        <v>325</v>
      </c>
      <c r="C251" s="10" t="s">
        <v>270</v>
      </c>
      <c r="D251" s="3" t="s">
        <v>326</v>
      </c>
      <c r="E251" s="3">
        <v>347888</v>
      </c>
      <c r="F251" s="4">
        <v>54000</v>
      </c>
      <c r="G251" s="4">
        <v>330000</v>
      </c>
      <c r="H251" s="10">
        <v>30244</v>
      </c>
    </row>
    <row r="252" spans="1:8" ht="56.25" x14ac:dyDescent="0.3">
      <c r="A252" s="12">
        <v>69</v>
      </c>
      <c r="B252" s="10" t="s">
        <v>327</v>
      </c>
      <c r="C252" s="10" t="s">
        <v>270</v>
      </c>
      <c r="D252" s="3" t="s">
        <v>326</v>
      </c>
      <c r="E252" s="3">
        <v>347888</v>
      </c>
      <c r="F252" s="4">
        <v>54000</v>
      </c>
      <c r="G252" s="4">
        <v>330000</v>
      </c>
      <c r="H252" s="10">
        <v>30244</v>
      </c>
    </row>
    <row r="253" spans="1:8" x14ac:dyDescent="0.3">
      <c r="A253" s="12">
        <v>70</v>
      </c>
      <c r="B253" s="10" t="s">
        <v>328</v>
      </c>
      <c r="C253" s="10" t="s">
        <v>329</v>
      </c>
      <c r="D253" s="3" t="s">
        <v>219</v>
      </c>
      <c r="E253" s="3">
        <v>174990</v>
      </c>
      <c r="F253" s="4"/>
      <c r="G253" s="4"/>
      <c r="H253" s="10">
        <v>174990</v>
      </c>
    </row>
    <row r="254" spans="1:8" ht="37.5" x14ac:dyDescent="0.3">
      <c r="A254" s="12">
        <v>71</v>
      </c>
      <c r="B254" s="10" t="s">
        <v>330</v>
      </c>
      <c r="C254" s="10" t="s">
        <v>331</v>
      </c>
      <c r="D254" s="12" t="s">
        <v>332</v>
      </c>
      <c r="E254" s="3">
        <v>1114088</v>
      </c>
      <c r="F254" s="4">
        <v>81000</v>
      </c>
      <c r="G254" s="4">
        <v>810000</v>
      </c>
      <c r="H254" s="10">
        <v>223088</v>
      </c>
    </row>
    <row r="255" spans="1:8" ht="37.5" x14ac:dyDescent="0.3">
      <c r="A255" s="12">
        <v>72</v>
      </c>
      <c r="B255" s="10" t="s">
        <v>333</v>
      </c>
      <c r="C255" s="10" t="s">
        <v>334</v>
      </c>
      <c r="D255" s="3" t="s">
        <v>295</v>
      </c>
      <c r="E255" s="3">
        <v>225320</v>
      </c>
      <c r="F255" s="4">
        <v>27000</v>
      </c>
      <c r="G255" s="4">
        <v>180000</v>
      </c>
      <c r="H255" s="10">
        <v>18320</v>
      </c>
    </row>
    <row r="256" spans="1:8" ht="37.5" x14ac:dyDescent="0.3">
      <c r="A256" s="12">
        <v>73</v>
      </c>
      <c r="B256" s="10" t="s">
        <v>335</v>
      </c>
      <c r="C256" s="10" t="s">
        <v>336</v>
      </c>
      <c r="D256" s="3" t="s">
        <v>337</v>
      </c>
      <c r="E256" s="3">
        <v>870440</v>
      </c>
      <c r="F256" s="4">
        <v>81000</v>
      </c>
      <c r="G256" s="4">
        <v>810000</v>
      </c>
      <c r="H256" s="10">
        <v>45796</v>
      </c>
    </row>
    <row r="257" spans="1:8" ht="37.5" x14ac:dyDescent="0.3">
      <c r="A257" s="12">
        <v>74</v>
      </c>
      <c r="B257" s="10" t="s">
        <v>338</v>
      </c>
      <c r="C257" s="10" t="s">
        <v>331</v>
      </c>
      <c r="D257" s="3" t="s">
        <v>339</v>
      </c>
      <c r="E257" s="3">
        <v>21338528</v>
      </c>
      <c r="F257" s="4">
        <v>2970000</v>
      </c>
      <c r="G257" s="4">
        <v>18288000</v>
      </c>
      <c r="H257" s="10">
        <v>80528</v>
      </c>
    </row>
    <row r="258" spans="1:8" ht="56.25" x14ac:dyDescent="0.3">
      <c r="A258" s="12">
        <v>75</v>
      </c>
      <c r="B258" s="10" t="s">
        <v>340</v>
      </c>
      <c r="C258" s="10" t="s">
        <v>270</v>
      </c>
      <c r="D258" s="3" t="s">
        <v>341</v>
      </c>
      <c r="E258" s="3">
        <v>16506888</v>
      </c>
      <c r="F258" s="4">
        <v>2349000</v>
      </c>
      <c r="G258" s="4">
        <v>14194000</v>
      </c>
      <c r="H258" s="10">
        <v>30244</v>
      </c>
    </row>
    <row r="259" spans="1:8" ht="56.25" x14ac:dyDescent="0.3">
      <c r="A259" s="12">
        <v>76</v>
      </c>
      <c r="B259" s="10" t="s">
        <v>342</v>
      </c>
      <c r="C259" s="10" t="s">
        <v>343</v>
      </c>
      <c r="D259" s="3" t="s">
        <v>344</v>
      </c>
      <c r="E259" s="3">
        <v>23518616</v>
      </c>
      <c r="F259" s="4">
        <v>3051000</v>
      </c>
      <c r="G259" s="4">
        <v>20502000</v>
      </c>
      <c r="H259" s="10">
        <v>31972</v>
      </c>
    </row>
    <row r="260" spans="1:8" ht="56.25" x14ac:dyDescent="0.3">
      <c r="A260" s="12">
        <v>77</v>
      </c>
      <c r="B260" s="10" t="s">
        <v>345</v>
      </c>
      <c r="C260" s="10" t="s">
        <v>270</v>
      </c>
      <c r="D260" s="3" t="s">
        <v>344</v>
      </c>
      <c r="E260" s="3">
        <v>22473888</v>
      </c>
      <c r="F260" s="4">
        <v>2916000</v>
      </c>
      <c r="G260" s="4">
        <v>19594000</v>
      </c>
      <c r="H260" s="10">
        <v>30244</v>
      </c>
    </row>
    <row r="261" spans="1:8" ht="37.5" x14ac:dyDescent="0.3">
      <c r="A261" s="12">
        <v>78</v>
      </c>
      <c r="B261" s="10" t="s">
        <v>346</v>
      </c>
      <c r="C261" s="10" t="s">
        <v>292</v>
      </c>
      <c r="D261" s="3" t="s">
        <v>309</v>
      </c>
      <c r="E261" s="3">
        <v>1098048</v>
      </c>
      <c r="F261" s="4">
        <v>54000</v>
      </c>
      <c r="G261" s="4">
        <v>700000</v>
      </c>
      <c r="H261" s="10">
        <v>344048</v>
      </c>
    </row>
    <row r="262" spans="1:8" ht="56.25" x14ac:dyDescent="0.3">
      <c r="A262" s="12">
        <v>79</v>
      </c>
      <c r="B262" s="10" t="s">
        <v>347</v>
      </c>
      <c r="C262" s="10" t="s">
        <v>348</v>
      </c>
      <c r="D262" s="3" t="s">
        <v>349</v>
      </c>
      <c r="E262" s="3">
        <v>352016</v>
      </c>
      <c r="F262" s="4">
        <v>54000</v>
      </c>
      <c r="G262" s="4">
        <v>300000</v>
      </c>
      <c r="H262" s="10">
        <v>64372</v>
      </c>
    </row>
    <row r="263" spans="1:8" x14ac:dyDescent="0.3">
      <c r="A263" s="96">
        <v>80</v>
      </c>
      <c r="B263" s="97" t="s">
        <v>350</v>
      </c>
      <c r="C263" s="97" t="s">
        <v>351</v>
      </c>
      <c r="D263" s="3" t="s">
        <v>352</v>
      </c>
      <c r="E263" s="3">
        <v>721872</v>
      </c>
      <c r="F263" s="4">
        <v>54000</v>
      </c>
      <c r="G263" s="4">
        <v>580000</v>
      </c>
      <c r="H263" s="10">
        <v>87872</v>
      </c>
    </row>
    <row r="264" spans="1:8" x14ac:dyDescent="0.3">
      <c r="A264" s="96"/>
      <c r="B264" s="97"/>
      <c r="C264" s="97"/>
      <c r="D264" s="3" t="s">
        <v>353</v>
      </c>
      <c r="E264" s="3">
        <v>387528</v>
      </c>
      <c r="F264" s="4">
        <v>27000</v>
      </c>
      <c r="G264" s="4">
        <v>280000</v>
      </c>
      <c r="H264" s="10">
        <v>80528</v>
      </c>
    </row>
    <row r="265" spans="1:8" x14ac:dyDescent="0.3">
      <c r="A265" s="96">
        <v>81</v>
      </c>
      <c r="B265" s="97" t="s">
        <v>354</v>
      </c>
      <c r="C265" s="97" t="s">
        <v>355</v>
      </c>
      <c r="D265" s="3" t="s">
        <v>197</v>
      </c>
      <c r="E265" s="3">
        <v>1214008</v>
      </c>
      <c r="F265" s="4">
        <v>81000</v>
      </c>
      <c r="G265" s="4">
        <v>900000</v>
      </c>
      <c r="H265" s="10">
        <v>233008</v>
      </c>
    </row>
    <row r="266" spans="1:8" x14ac:dyDescent="0.3">
      <c r="A266" s="96"/>
      <c r="B266" s="97"/>
      <c r="C266" s="97"/>
      <c r="D266" s="3" t="s">
        <v>356</v>
      </c>
      <c r="E266" s="3">
        <v>651924</v>
      </c>
      <c r="F266" s="4">
        <v>54000</v>
      </c>
      <c r="G266" s="4">
        <v>300000</v>
      </c>
      <c r="H266" s="10">
        <v>297924</v>
      </c>
    </row>
    <row r="267" spans="1:8" x14ac:dyDescent="0.3">
      <c r="A267" s="96">
        <v>82</v>
      </c>
      <c r="B267" s="97" t="s">
        <v>376</v>
      </c>
      <c r="C267" s="97" t="s">
        <v>357</v>
      </c>
      <c r="D267" s="3" t="s">
        <v>358</v>
      </c>
      <c r="E267" s="3">
        <v>444472</v>
      </c>
      <c r="F267" s="4">
        <v>108000</v>
      </c>
      <c r="G267" s="4">
        <v>0</v>
      </c>
      <c r="H267" s="10">
        <v>336472</v>
      </c>
    </row>
    <row r="268" spans="1:8" x14ac:dyDescent="0.3">
      <c r="A268" s="96"/>
      <c r="B268" s="97"/>
      <c r="C268" s="97"/>
      <c r="D268" s="3" t="s">
        <v>353</v>
      </c>
      <c r="E268" s="3">
        <v>387528</v>
      </c>
      <c r="F268" s="4">
        <v>27000</v>
      </c>
      <c r="G268" s="4">
        <v>280000</v>
      </c>
      <c r="H268" s="10">
        <v>80528</v>
      </c>
    </row>
    <row r="269" spans="1:8" ht="56.25" x14ac:dyDescent="0.3">
      <c r="A269" s="12">
        <v>83</v>
      </c>
      <c r="B269" s="10" t="s">
        <v>359</v>
      </c>
      <c r="C269" s="10" t="s">
        <v>360</v>
      </c>
      <c r="D269" s="3" t="s">
        <v>361</v>
      </c>
      <c r="E269" s="3">
        <v>922732</v>
      </c>
      <c r="F269" s="4">
        <v>54000</v>
      </c>
      <c r="G269" s="4">
        <v>440000</v>
      </c>
      <c r="H269" s="10">
        <v>428732</v>
      </c>
    </row>
    <row r="270" spans="1:8" ht="37.5" x14ac:dyDescent="0.3">
      <c r="A270" s="12">
        <v>84</v>
      </c>
      <c r="B270" s="10" t="s">
        <v>362</v>
      </c>
      <c r="C270" s="10" t="s">
        <v>363</v>
      </c>
      <c r="D270" s="3" t="s">
        <v>364</v>
      </c>
      <c r="E270" s="3">
        <v>232536</v>
      </c>
      <c r="F270" s="4">
        <v>27000</v>
      </c>
      <c r="G270" s="4">
        <v>120000</v>
      </c>
      <c r="H270" s="10">
        <v>85536</v>
      </c>
    </row>
    <row r="271" spans="1:8" ht="37.5" x14ac:dyDescent="0.3">
      <c r="A271" s="12">
        <v>85</v>
      </c>
      <c r="B271" s="10" t="s">
        <v>365</v>
      </c>
      <c r="C271" s="10" t="s">
        <v>366</v>
      </c>
      <c r="D271" s="3" t="s">
        <v>364</v>
      </c>
      <c r="E271" s="3">
        <v>232536</v>
      </c>
      <c r="F271" s="4">
        <v>27000</v>
      </c>
      <c r="G271" s="4">
        <v>120000</v>
      </c>
      <c r="H271" s="10">
        <v>85536</v>
      </c>
    </row>
    <row r="272" spans="1:8" x14ac:dyDescent="0.3">
      <c r="A272" s="12">
        <v>86</v>
      </c>
      <c r="B272" s="10" t="s">
        <v>367</v>
      </c>
      <c r="C272" s="10" t="s">
        <v>368</v>
      </c>
      <c r="D272" s="3" t="s">
        <v>364</v>
      </c>
      <c r="E272" s="3">
        <v>232536</v>
      </c>
      <c r="F272" s="4">
        <v>27000</v>
      </c>
      <c r="G272" s="4">
        <v>120000</v>
      </c>
      <c r="H272" s="10">
        <v>85536</v>
      </c>
    </row>
    <row r="273" spans="1:11" x14ac:dyDescent="0.3">
      <c r="A273" s="96">
        <v>87</v>
      </c>
      <c r="B273" s="97" t="s">
        <v>369</v>
      </c>
      <c r="C273" s="97" t="s">
        <v>370</v>
      </c>
      <c r="D273" s="3" t="s">
        <v>371</v>
      </c>
      <c r="E273" s="3">
        <v>935000</v>
      </c>
      <c r="F273" s="4">
        <v>54000</v>
      </c>
      <c r="G273" s="4">
        <v>600000</v>
      </c>
      <c r="H273" s="10">
        <v>281000</v>
      </c>
    </row>
    <row r="274" spans="1:11" x14ac:dyDescent="0.3">
      <c r="A274" s="96"/>
      <c r="B274" s="97"/>
      <c r="C274" s="97"/>
      <c r="D274" s="3" t="s">
        <v>372</v>
      </c>
      <c r="E274" s="3">
        <v>521171</v>
      </c>
      <c r="F274" s="4">
        <v>30000</v>
      </c>
      <c r="G274" s="4">
        <v>220000</v>
      </c>
      <c r="H274" s="10">
        <v>271171</v>
      </c>
    </row>
    <row r="275" spans="1:11" ht="37.5" x14ac:dyDescent="0.3">
      <c r="A275" s="12">
        <v>88</v>
      </c>
      <c r="B275" s="10" t="s">
        <v>373</v>
      </c>
      <c r="C275" s="10" t="s">
        <v>374</v>
      </c>
      <c r="D275" s="3" t="s">
        <v>175</v>
      </c>
      <c r="E275" s="4">
        <v>28152839.100000001</v>
      </c>
      <c r="F275" s="4">
        <v>2474686.7999999998</v>
      </c>
      <c r="G275" s="4">
        <v>12389817.300000001</v>
      </c>
      <c r="H275" s="10">
        <v>13288335</v>
      </c>
    </row>
    <row r="276" spans="1:11" ht="37.5" x14ac:dyDescent="0.3">
      <c r="A276" s="12">
        <v>89</v>
      </c>
      <c r="B276" s="10" t="s">
        <v>375</v>
      </c>
      <c r="C276" s="10" t="s">
        <v>374</v>
      </c>
      <c r="D276" s="3" t="s">
        <v>175</v>
      </c>
      <c r="E276" s="4">
        <v>28152839.100000001</v>
      </c>
      <c r="F276" s="4">
        <v>2474686.7999999998</v>
      </c>
      <c r="G276" s="4">
        <v>12389817.300000001</v>
      </c>
      <c r="H276" s="10">
        <v>13288335</v>
      </c>
    </row>
    <row r="277" spans="1:11" ht="43.5" customHeight="1" x14ac:dyDescent="0.3">
      <c r="A277" s="25">
        <v>90</v>
      </c>
      <c r="B277" s="26" t="s">
        <v>384</v>
      </c>
      <c r="C277" s="26" t="s">
        <v>385</v>
      </c>
      <c r="D277" s="27" t="s">
        <v>386</v>
      </c>
      <c r="E277" s="28">
        <f>+F277+G277+H277</f>
        <v>825621</v>
      </c>
      <c r="F277" s="28"/>
      <c r="G277" s="28">
        <v>500000</v>
      </c>
      <c r="H277" s="26">
        <v>325621</v>
      </c>
    </row>
    <row r="278" spans="1:11" ht="43.5" customHeight="1" x14ac:dyDescent="0.3">
      <c r="A278" s="12"/>
      <c r="B278" s="10"/>
      <c r="C278" s="10"/>
      <c r="D278" s="3"/>
      <c r="E278" s="4"/>
      <c r="F278" s="4"/>
      <c r="G278" s="4"/>
      <c r="H278" s="10"/>
    </row>
    <row r="279" spans="1:11" ht="43.5" customHeight="1" x14ac:dyDescent="0.3">
      <c r="A279" s="12"/>
      <c r="B279" s="10"/>
      <c r="C279" s="10"/>
      <c r="D279" s="3"/>
      <c r="E279" s="4"/>
      <c r="F279" s="4"/>
      <c r="G279" s="4"/>
      <c r="H279" s="10"/>
    </row>
    <row r="280" spans="1:11" ht="43.5" customHeight="1" x14ac:dyDescent="0.3">
      <c r="A280" s="12"/>
      <c r="B280" s="10"/>
      <c r="C280" s="10"/>
      <c r="D280" s="3"/>
      <c r="E280" s="4"/>
      <c r="F280" s="4"/>
      <c r="G280" s="4"/>
      <c r="H280" s="10"/>
    </row>
    <row r="281" spans="1:11" ht="43.5" customHeight="1" x14ac:dyDescent="0.3">
      <c r="A281" s="12"/>
      <c r="B281" s="10"/>
      <c r="C281" s="10"/>
      <c r="D281" s="3"/>
      <c r="E281" s="4"/>
      <c r="F281" s="4"/>
      <c r="G281" s="4"/>
      <c r="H281" s="10"/>
    </row>
    <row r="282" spans="1:11" ht="43.5" customHeight="1" x14ac:dyDescent="0.3">
      <c r="A282" s="12"/>
      <c r="B282" s="10"/>
      <c r="C282" s="10"/>
      <c r="D282" s="3"/>
      <c r="E282" s="4"/>
      <c r="F282" s="4"/>
      <c r="G282" s="4"/>
      <c r="H282" s="10"/>
    </row>
    <row r="283" spans="1:11" ht="43.5" customHeight="1" x14ac:dyDescent="0.3">
      <c r="A283" s="12"/>
      <c r="B283" s="10"/>
      <c r="C283" s="10"/>
      <c r="D283" s="3"/>
      <c r="E283" s="4"/>
      <c r="F283" s="4"/>
      <c r="G283" s="4"/>
      <c r="H283" s="10"/>
    </row>
    <row r="284" spans="1:11" ht="43.5" customHeight="1" x14ac:dyDescent="0.3">
      <c r="A284" s="12"/>
      <c r="B284" s="10"/>
      <c r="C284" s="10"/>
      <c r="D284" s="3"/>
      <c r="E284" s="4"/>
      <c r="F284" s="4"/>
      <c r="G284" s="4"/>
      <c r="H284" s="10"/>
    </row>
    <row r="285" spans="1:11" x14ac:dyDescent="0.3">
      <c r="A285" s="2">
        <v>90</v>
      </c>
      <c r="B285" s="13"/>
      <c r="C285" s="13"/>
      <c r="D285" s="16"/>
      <c r="E285" s="17">
        <f>SUM(E8:E276)</f>
        <v>560090964.69999993</v>
      </c>
      <c r="F285" s="17">
        <f>SUM(F8:F276)</f>
        <v>42557373.599999994</v>
      </c>
      <c r="G285" s="17">
        <f>SUM(G8:G277)</f>
        <v>353020502.60000002</v>
      </c>
      <c r="H285" s="17">
        <f>SUM(H8:H277)</f>
        <v>165803201.49999994</v>
      </c>
      <c r="I285" s="22"/>
      <c r="K285" s="22"/>
    </row>
  </sheetData>
  <autoFilter ref="A7:H285" xr:uid="{B5F51D2C-95AD-48DB-8C3A-75B1C4AFB880}"/>
  <mergeCells count="146">
    <mergeCell ref="A134:A136"/>
    <mergeCell ref="B22:B28"/>
    <mergeCell ref="A22:A28"/>
    <mergeCell ref="C22:C28"/>
    <mergeCell ref="C84:C86"/>
    <mergeCell ref="A52:A60"/>
    <mergeCell ref="C62:C69"/>
    <mergeCell ref="B70:B73"/>
    <mergeCell ref="C70:C73"/>
    <mergeCell ref="B74:B76"/>
    <mergeCell ref="C74:C76"/>
    <mergeCell ref="A74:A76"/>
    <mergeCell ref="B77:B82"/>
    <mergeCell ref="A62:A69"/>
    <mergeCell ref="A70:A73"/>
    <mergeCell ref="C29:C36"/>
    <mergeCell ref="B29:B36"/>
    <mergeCell ref="A29:A36"/>
    <mergeCell ref="B123:B133"/>
    <mergeCell ref="A2:H2"/>
    <mergeCell ref="E6:E7"/>
    <mergeCell ref="D6:D7"/>
    <mergeCell ref="B6:B7"/>
    <mergeCell ref="A6:A7"/>
    <mergeCell ref="F6:H6"/>
    <mergeCell ref="C6:C7"/>
    <mergeCell ref="A3:H3"/>
    <mergeCell ref="A4:H4"/>
    <mergeCell ref="C8:C21"/>
    <mergeCell ref="B8:B21"/>
    <mergeCell ref="A8:A21"/>
    <mergeCell ref="C193:C199"/>
    <mergeCell ref="C87:C90"/>
    <mergeCell ref="C77:C82"/>
    <mergeCell ref="C106:C119"/>
    <mergeCell ref="C134:C136"/>
    <mergeCell ref="C139:C144"/>
    <mergeCell ref="C93:C95"/>
    <mergeCell ref="C145:C158"/>
    <mergeCell ref="C164:C165"/>
    <mergeCell ref="B84:B86"/>
    <mergeCell ref="B193:B199"/>
    <mergeCell ref="A193:A199"/>
    <mergeCell ref="B106:B119"/>
    <mergeCell ref="A106:A119"/>
    <mergeCell ref="B139:B144"/>
    <mergeCell ref="A139:A144"/>
    <mergeCell ref="B145:B158"/>
    <mergeCell ref="B93:B95"/>
    <mergeCell ref="B120:B122"/>
    <mergeCell ref="C120:C122"/>
    <mergeCell ref="C123:C133"/>
    <mergeCell ref="C159:C160"/>
    <mergeCell ref="B159:B160"/>
    <mergeCell ref="C37:C51"/>
    <mergeCell ref="B37:B51"/>
    <mergeCell ref="A37:A51"/>
    <mergeCell ref="B104:B105"/>
    <mergeCell ref="C104:C105"/>
    <mergeCell ref="A104:A105"/>
    <mergeCell ref="C98:C103"/>
    <mergeCell ref="B98:B103"/>
    <mergeCell ref="A98:A103"/>
    <mergeCell ref="A93:A95"/>
    <mergeCell ref="B87:B90"/>
    <mergeCell ref="A87:A90"/>
    <mergeCell ref="A145:A158"/>
    <mergeCell ref="A77:A82"/>
    <mergeCell ref="A84:A86"/>
    <mergeCell ref="C52:C60"/>
    <mergeCell ref="B52:B60"/>
    <mergeCell ref="B62:B69"/>
    <mergeCell ref="A96:A97"/>
    <mergeCell ref="B96:B97"/>
    <mergeCell ref="C96:C97"/>
    <mergeCell ref="B134:B136"/>
    <mergeCell ref="B177:B180"/>
    <mergeCell ref="C177:C180"/>
    <mergeCell ref="B181:B187"/>
    <mergeCell ref="C181:C187"/>
    <mergeCell ref="A168:A173"/>
    <mergeCell ref="B174:B176"/>
    <mergeCell ref="C174:C176"/>
    <mergeCell ref="B164:B165"/>
    <mergeCell ref="B166:B167"/>
    <mergeCell ref="C166:C167"/>
    <mergeCell ref="B168:B173"/>
    <mergeCell ref="C168:C173"/>
    <mergeCell ref="B204:B209"/>
    <mergeCell ref="C204:C209"/>
    <mergeCell ref="B211:B215"/>
    <mergeCell ref="C211:C215"/>
    <mergeCell ref="B191:B192"/>
    <mergeCell ref="C191:C192"/>
    <mergeCell ref="A191:A192"/>
    <mergeCell ref="B201:B202"/>
    <mergeCell ref="C201:C202"/>
    <mergeCell ref="B244:B245"/>
    <mergeCell ref="C244:C245"/>
    <mergeCell ref="B227:B229"/>
    <mergeCell ref="C227:C229"/>
    <mergeCell ref="B231:B232"/>
    <mergeCell ref="C231:C232"/>
    <mergeCell ref="B235:B236"/>
    <mergeCell ref="C235:C236"/>
    <mergeCell ref="B219:B221"/>
    <mergeCell ref="C219:C221"/>
    <mergeCell ref="B222:B223"/>
    <mergeCell ref="C222:C223"/>
    <mergeCell ref="B224:B225"/>
    <mergeCell ref="C224:C225"/>
    <mergeCell ref="B267:B268"/>
    <mergeCell ref="C267:C268"/>
    <mergeCell ref="B273:B274"/>
    <mergeCell ref="C273:C274"/>
    <mergeCell ref="A120:A122"/>
    <mergeCell ref="A123:A133"/>
    <mergeCell ref="A164:A165"/>
    <mergeCell ref="A166:A167"/>
    <mergeCell ref="A174:A176"/>
    <mergeCell ref="A177:A180"/>
    <mergeCell ref="A181:A187"/>
    <mergeCell ref="A201:A202"/>
    <mergeCell ref="A204:A209"/>
    <mergeCell ref="A211:A215"/>
    <mergeCell ref="A219:A221"/>
    <mergeCell ref="A222:A223"/>
    <mergeCell ref="B246:B247"/>
    <mergeCell ref="C246:C247"/>
    <mergeCell ref="B263:B264"/>
    <mergeCell ref="C263:C264"/>
    <mergeCell ref="B265:B266"/>
    <mergeCell ref="C265:C266"/>
    <mergeCell ref="B239:B243"/>
    <mergeCell ref="C239:C243"/>
    <mergeCell ref="A273:A274"/>
    <mergeCell ref="A244:A245"/>
    <mergeCell ref="A246:A247"/>
    <mergeCell ref="A263:A264"/>
    <mergeCell ref="A265:A266"/>
    <mergeCell ref="A267:A268"/>
    <mergeCell ref="A224:A225"/>
    <mergeCell ref="A227:A229"/>
    <mergeCell ref="A231:A232"/>
    <mergeCell ref="A235:A236"/>
    <mergeCell ref="A239:A243"/>
  </mergeCells>
  <pageMargins left="0.43307086614173229" right="0.15748031496062992" top="0.31496062992125984" bottom="0.31496062992125984" header="0.31496062992125984" footer="0.31496062992125984"/>
  <pageSetup paperSize="9" scale="56" fitToHeight="0" orientation="landscape" verticalDpi="4294967295" r:id="rId1"/>
  <rowBreaks count="8" manualBreakCount="8">
    <brk id="29" max="7" man="1"/>
    <brk id="66" max="7" man="1"/>
    <brk id="97" max="7" man="1"/>
    <brk id="119" max="7" man="1"/>
    <brk id="158" max="7" man="1"/>
    <brk id="189" max="7" man="1"/>
    <brk id="225" max="7" man="1"/>
    <brk id="257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8EDE27-B0C7-4D7C-9B88-52071CF776D5}">
  <dimension ref="A2:J306"/>
  <sheetViews>
    <sheetView view="pageBreakPreview" zoomScaleNormal="100" zoomScaleSheetLayoutView="100" workbookViewId="0">
      <selection activeCell="C21" sqref="C21:C28"/>
    </sheetView>
  </sheetViews>
  <sheetFormatPr defaultRowHeight="18.75" x14ac:dyDescent="0.3"/>
  <cols>
    <col min="1" max="1" width="4.85546875" style="2" customWidth="1"/>
    <col min="2" max="2" width="24" style="31" customWidth="1"/>
    <col min="3" max="3" width="43.140625" style="31" customWidth="1"/>
    <col min="4" max="4" width="79.140625" style="1" customWidth="1"/>
    <col min="5" max="5" width="21.140625" style="1" customWidth="1"/>
    <col min="6" max="6" width="22" style="1" bestFit="1" customWidth="1"/>
    <col min="7" max="7" width="19" style="1" bestFit="1" customWidth="1"/>
    <col min="8" max="8" width="17.7109375" style="1" bestFit="1" customWidth="1"/>
    <col min="9" max="9" width="14.7109375" style="30" bestFit="1" customWidth="1"/>
    <col min="10" max="10" width="19" style="1" bestFit="1" customWidth="1"/>
    <col min="11" max="16384" width="9.140625" style="1"/>
  </cols>
  <sheetData>
    <row r="2" spans="1:9" ht="25.5" x14ac:dyDescent="0.3">
      <c r="A2" s="103" t="s">
        <v>388</v>
      </c>
      <c r="B2" s="103"/>
      <c r="C2" s="103"/>
      <c r="D2" s="103"/>
      <c r="E2" s="103"/>
      <c r="F2" s="103"/>
      <c r="G2" s="103"/>
      <c r="H2" s="103"/>
    </row>
    <row r="3" spans="1:9" ht="25.5" x14ac:dyDescent="0.3">
      <c r="A3" s="103" t="s">
        <v>2</v>
      </c>
      <c r="B3" s="103"/>
      <c r="C3" s="103"/>
      <c r="D3" s="103"/>
      <c r="E3" s="103"/>
      <c r="F3" s="103"/>
      <c r="G3" s="103"/>
      <c r="H3" s="103"/>
    </row>
    <row r="4" spans="1:9" ht="19.5" thickBot="1" x14ac:dyDescent="0.35"/>
    <row r="5" spans="1:9" ht="20.25" thickTop="1" thickBot="1" x14ac:dyDescent="0.35">
      <c r="A5" s="106" t="s">
        <v>4</v>
      </c>
      <c r="B5" s="104" t="s">
        <v>3</v>
      </c>
      <c r="C5" s="128" t="s">
        <v>3</v>
      </c>
      <c r="D5" s="106" t="s">
        <v>5</v>
      </c>
      <c r="E5" s="104" t="s">
        <v>6</v>
      </c>
      <c r="F5" s="106" t="s">
        <v>7</v>
      </c>
      <c r="G5" s="106"/>
      <c r="H5" s="106"/>
    </row>
    <row r="6" spans="1:9" ht="39" thickTop="1" thickBot="1" x14ac:dyDescent="0.35">
      <c r="A6" s="106"/>
      <c r="B6" s="104"/>
      <c r="C6" s="128"/>
      <c r="D6" s="106"/>
      <c r="E6" s="104"/>
      <c r="F6" s="24" t="s">
        <v>8</v>
      </c>
      <c r="G6" s="24" t="s">
        <v>9</v>
      </c>
      <c r="H6" s="24" t="s">
        <v>1</v>
      </c>
    </row>
    <row r="7" spans="1:9" ht="19.5" thickTop="1" x14ac:dyDescent="0.3">
      <c r="A7" s="129">
        <v>1</v>
      </c>
      <c r="B7" s="130" t="s">
        <v>10</v>
      </c>
      <c r="C7" s="130" t="s">
        <v>0</v>
      </c>
      <c r="D7" s="32" t="s">
        <v>163</v>
      </c>
      <c r="E7" s="27">
        <f>+F7+G7+H7</f>
        <v>478120</v>
      </c>
      <c r="F7" s="33">
        <v>27000</v>
      </c>
      <c r="G7" s="33"/>
      <c r="H7" s="34">
        <v>451120</v>
      </c>
      <c r="I7" s="30">
        <f t="shared" ref="I7:I160" si="0">+F7/27000</f>
        <v>1</v>
      </c>
    </row>
    <row r="8" spans="1:9" ht="37.5" x14ac:dyDescent="0.3">
      <c r="A8" s="121"/>
      <c r="B8" s="97"/>
      <c r="C8" s="97"/>
      <c r="D8" s="23" t="s">
        <v>162</v>
      </c>
      <c r="E8" s="27">
        <f>+F8+G8+H8</f>
        <v>4474417</v>
      </c>
      <c r="F8" s="3">
        <v>162000</v>
      </c>
      <c r="G8" s="3">
        <v>3200000</v>
      </c>
      <c r="H8" s="35">
        <v>1112417</v>
      </c>
      <c r="I8" s="30">
        <f t="shared" si="0"/>
        <v>6</v>
      </c>
    </row>
    <row r="9" spans="1:9" x14ac:dyDescent="0.3">
      <c r="A9" s="121"/>
      <c r="B9" s="97"/>
      <c r="C9" s="97"/>
      <c r="D9" s="21" t="s">
        <v>160</v>
      </c>
      <c r="E9" s="3">
        <f t="shared" ref="E9:E161" si="1">+F9+G9+H9</f>
        <v>4290822</v>
      </c>
      <c r="F9" s="3">
        <v>54000</v>
      </c>
      <c r="G9" s="3">
        <v>1000000</v>
      </c>
      <c r="H9" s="35">
        <v>3236822</v>
      </c>
      <c r="I9" s="30">
        <f t="shared" si="0"/>
        <v>2</v>
      </c>
    </row>
    <row r="10" spans="1:9" x14ac:dyDescent="0.3">
      <c r="A10" s="121"/>
      <c r="B10" s="97"/>
      <c r="C10" s="97"/>
      <c r="D10" s="21" t="s">
        <v>159</v>
      </c>
      <c r="E10" s="3">
        <f t="shared" si="1"/>
        <v>5179948</v>
      </c>
      <c r="F10" s="3">
        <v>81000</v>
      </c>
      <c r="G10" s="3">
        <v>2400000</v>
      </c>
      <c r="H10" s="35">
        <v>2698948</v>
      </c>
      <c r="I10" s="30">
        <f t="shared" si="0"/>
        <v>3</v>
      </c>
    </row>
    <row r="11" spans="1:9" x14ac:dyDescent="0.3">
      <c r="A11" s="121"/>
      <c r="B11" s="97"/>
      <c r="C11" s="97"/>
      <c r="D11" s="21" t="s">
        <v>161</v>
      </c>
      <c r="E11" s="3">
        <f t="shared" ref="E11:E20" si="2">+F11+G11+H11</f>
        <v>3965459</v>
      </c>
      <c r="F11" s="3">
        <v>54000</v>
      </c>
      <c r="G11" s="3">
        <v>825000</v>
      </c>
      <c r="H11" s="35">
        <v>3086459</v>
      </c>
    </row>
    <row r="12" spans="1:9" x14ac:dyDescent="0.3">
      <c r="A12" s="121"/>
      <c r="B12" s="97"/>
      <c r="C12" s="97"/>
      <c r="D12" s="21" t="s">
        <v>491</v>
      </c>
      <c r="E12" s="3">
        <f t="shared" si="2"/>
        <v>1554000</v>
      </c>
      <c r="F12" s="3">
        <v>54000</v>
      </c>
      <c r="G12" s="3">
        <v>1500000</v>
      </c>
      <c r="H12" s="35"/>
    </row>
    <row r="13" spans="1:9" x14ac:dyDescent="0.3">
      <c r="A13" s="121"/>
      <c r="B13" s="97"/>
      <c r="C13" s="97"/>
      <c r="D13" s="21" t="s">
        <v>441</v>
      </c>
      <c r="E13" s="3">
        <f t="shared" si="2"/>
        <v>2491406</v>
      </c>
      <c r="F13" s="3">
        <v>54000</v>
      </c>
      <c r="G13" s="3">
        <v>900000</v>
      </c>
      <c r="H13" s="35">
        <v>1537406</v>
      </c>
    </row>
    <row r="14" spans="1:9" x14ac:dyDescent="0.3">
      <c r="A14" s="121"/>
      <c r="B14" s="97"/>
      <c r="C14" s="97"/>
      <c r="D14" s="21" t="s">
        <v>458</v>
      </c>
      <c r="E14" s="3">
        <f t="shared" si="2"/>
        <v>2281000</v>
      </c>
      <c r="F14" s="3">
        <v>81000</v>
      </c>
      <c r="G14" s="3">
        <v>2200000</v>
      </c>
      <c r="H14" s="35"/>
    </row>
    <row r="15" spans="1:9" x14ac:dyDescent="0.3">
      <c r="A15" s="121"/>
      <c r="B15" s="97"/>
      <c r="C15" s="97"/>
      <c r="D15" s="21" t="s">
        <v>480</v>
      </c>
      <c r="E15" s="3">
        <f t="shared" si="2"/>
        <v>1131000</v>
      </c>
      <c r="F15" s="3">
        <v>81000</v>
      </c>
      <c r="G15" s="3">
        <v>1050000</v>
      </c>
      <c r="H15" s="35"/>
    </row>
    <row r="16" spans="1:9" x14ac:dyDescent="0.3">
      <c r="A16" s="121"/>
      <c r="B16" s="97"/>
      <c r="C16" s="97"/>
      <c r="D16" s="21" t="s">
        <v>571</v>
      </c>
      <c r="E16" s="3">
        <f t="shared" si="2"/>
        <v>3008804</v>
      </c>
      <c r="F16" s="3"/>
      <c r="G16" s="3"/>
      <c r="H16" s="35">
        <v>3008804</v>
      </c>
    </row>
    <row r="17" spans="1:9" x14ac:dyDescent="0.3">
      <c r="A17" s="121"/>
      <c r="B17" s="97"/>
      <c r="C17" s="97"/>
      <c r="D17" s="21" t="s">
        <v>579</v>
      </c>
      <c r="E17" s="3">
        <f t="shared" si="2"/>
        <v>330000</v>
      </c>
      <c r="F17" s="3">
        <v>30000</v>
      </c>
      <c r="G17" s="3">
        <v>300000</v>
      </c>
      <c r="H17" s="35"/>
    </row>
    <row r="18" spans="1:9" x14ac:dyDescent="0.3">
      <c r="A18" s="121"/>
      <c r="B18" s="97"/>
      <c r="C18" s="97"/>
      <c r="D18" s="21" t="s">
        <v>526</v>
      </c>
      <c r="E18" s="3">
        <f t="shared" si="2"/>
        <v>664000</v>
      </c>
      <c r="F18" s="3">
        <v>27000</v>
      </c>
      <c r="G18" s="3">
        <v>637000</v>
      </c>
      <c r="H18" s="35"/>
    </row>
    <row r="19" spans="1:9" x14ac:dyDescent="0.3">
      <c r="A19" s="121"/>
      <c r="B19" s="97"/>
      <c r="C19" s="97"/>
      <c r="D19" s="21" t="s">
        <v>172</v>
      </c>
      <c r="E19" s="3">
        <f t="shared" si="2"/>
        <v>2926267</v>
      </c>
      <c r="F19" s="3">
        <v>81000</v>
      </c>
      <c r="G19" s="3">
        <v>2200000</v>
      </c>
      <c r="H19" s="35">
        <v>645267</v>
      </c>
    </row>
    <row r="20" spans="1:9" x14ac:dyDescent="0.3">
      <c r="A20" s="121"/>
      <c r="B20" s="97"/>
      <c r="C20" s="97"/>
      <c r="D20" s="21" t="s">
        <v>409</v>
      </c>
      <c r="E20" s="3">
        <f t="shared" si="2"/>
        <v>981000</v>
      </c>
      <c r="F20" s="3">
        <v>81000</v>
      </c>
      <c r="G20" s="3">
        <v>900000</v>
      </c>
      <c r="H20" s="35"/>
      <c r="I20" s="30">
        <f>+F11/27000</f>
        <v>2</v>
      </c>
    </row>
    <row r="21" spans="1:9" x14ac:dyDescent="0.3">
      <c r="A21" s="121">
        <v>2</v>
      </c>
      <c r="B21" s="97" t="s">
        <v>11</v>
      </c>
      <c r="C21" s="97" t="s">
        <v>91</v>
      </c>
      <c r="D21" s="21" t="s">
        <v>389</v>
      </c>
      <c r="E21" s="3">
        <f t="shared" si="1"/>
        <v>835745</v>
      </c>
      <c r="F21" s="4">
        <v>27000</v>
      </c>
      <c r="G21" s="4"/>
      <c r="H21" s="36">
        <v>808745</v>
      </c>
      <c r="I21" s="30">
        <f t="shared" si="0"/>
        <v>1</v>
      </c>
    </row>
    <row r="22" spans="1:9" x14ac:dyDescent="0.3">
      <c r="A22" s="121"/>
      <c r="B22" s="97"/>
      <c r="C22" s="97"/>
      <c r="D22" s="21" t="s">
        <v>136</v>
      </c>
      <c r="E22" s="3">
        <f t="shared" si="1"/>
        <v>1799000</v>
      </c>
      <c r="F22" s="4">
        <v>54000</v>
      </c>
      <c r="G22" s="4">
        <v>1350000</v>
      </c>
      <c r="H22" s="36">
        <v>395000</v>
      </c>
    </row>
    <row r="23" spans="1:9" x14ac:dyDescent="0.3">
      <c r="A23" s="121"/>
      <c r="B23" s="97"/>
      <c r="C23" s="97"/>
      <c r="D23" s="21" t="s">
        <v>112</v>
      </c>
      <c r="E23" s="3">
        <f t="shared" si="1"/>
        <v>1231000</v>
      </c>
      <c r="F23" s="4">
        <v>54000</v>
      </c>
      <c r="G23" s="4">
        <v>700000</v>
      </c>
      <c r="H23" s="36">
        <v>477000</v>
      </c>
      <c r="I23" s="30">
        <f t="shared" si="0"/>
        <v>2</v>
      </c>
    </row>
    <row r="24" spans="1:9" x14ac:dyDescent="0.3">
      <c r="A24" s="121"/>
      <c r="B24" s="97"/>
      <c r="C24" s="97"/>
      <c r="D24" s="21" t="s">
        <v>128</v>
      </c>
      <c r="E24" s="3">
        <f t="shared" si="1"/>
        <v>1733697</v>
      </c>
      <c r="F24" s="4">
        <v>54000</v>
      </c>
      <c r="G24" s="4">
        <v>760000</v>
      </c>
      <c r="H24" s="36">
        <v>919697</v>
      </c>
      <c r="I24" s="30">
        <f t="shared" si="0"/>
        <v>2</v>
      </c>
    </row>
    <row r="25" spans="1:9" x14ac:dyDescent="0.3">
      <c r="A25" s="121"/>
      <c r="B25" s="97"/>
      <c r="C25" s="97"/>
      <c r="D25" s="21" t="s">
        <v>174</v>
      </c>
      <c r="E25" s="3">
        <f t="shared" si="1"/>
        <v>1442830</v>
      </c>
      <c r="F25" s="4">
        <v>27000</v>
      </c>
      <c r="G25" s="4">
        <v>280000</v>
      </c>
      <c r="H25" s="36">
        <v>1135830</v>
      </c>
    </row>
    <row r="26" spans="1:9" x14ac:dyDescent="0.3">
      <c r="A26" s="121"/>
      <c r="B26" s="97"/>
      <c r="C26" s="97"/>
      <c r="D26" s="21" t="s">
        <v>537</v>
      </c>
      <c r="E26" s="3">
        <f t="shared" si="1"/>
        <v>24481147.5</v>
      </c>
      <c r="F26" s="4"/>
      <c r="G26" s="4"/>
      <c r="H26" s="36">
        <v>24481147.5</v>
      </c>
    </row>
    <row r="27" spans="1:9" x14ac:dyDescent="0.3">
      <c r="A27" s="121"/>
      <c r="B27" s="97"/>
      <c r="C27" s="97"/>
      <c r="D27" s="21" t="s">
        <v>98</v>
      </c>
      <c r="E27" s="3">
        <f t="shared" si="1"/>
        <v>2174896</v>
      </c>
      <c r="F27" s="4">
        <v>54000</v>
      </c>
      <c r="G27" s="4">
        <v>1000000</v>
      </c>
      <c r="H27" s="36">
        <v>1120896</v>
      </c>
      <c r="I27" s="30">
        <f t="shared" si="0"/>
        <v>2</v>
      </c>
    </row>
    <row r="28" spans="1:9" x14ac:dyDescent="0.3">
      <c r="A28" s="121"/>
      <c r="B28" s="97"/>
      <c r="C28" s="97"/>
      <c r="D28" s="21" t="s">
        <v>127</v>
      </c>
      <c r="E28" s="3">
        <f t="shared" si="1"/>
        <v>0</v>
      </c>
      <c r="F28" s="4"/>
      <c r="G28" s="4"/>
      <c r="H28" s="36"/>
      <c r="I28" s="30">
        <f t="shared" si="0"/>
        <v>0</v>
      </c>
    </row>
    <row r="29" spans="1:9" x14ac:dyDescent="0.3">
      <c r="A29" s="125"/>
      <c r="B29" s="97" t="s">
        <v>533</v>
      </c>
      <c r="C29" s="97" t="s">
        <v>12</v>
      </c>
      <c r="D29" s="21" t="s">
        <v>534</v>
      </c>
      <c r="E29" s="3">
        <f t="shared" si="1"/>
        <v>1280360</v>
      </c>
      <c r="F29" s="4">
        <v>81000</v>
      </c>
      <c r="G29" s="4">
        <v>900000</v>
      </c>
      <c r="H29" s="36">
        <v>299360</v>
      </c>
    </row>
    <row r="30" spans="1:9" x14ac:dyDescent="0.3">
      <c r="A30" s="126"/>
      <c r="B30" s="97"/>
      <c r="C30" s="97"/>
      <c r="D30" s="21"/>
      <c r="E30" s="3">
        <f t="shared" si="1"/>
        <v>0</v>
      </c>
      <c r="F30" s="4"/>
      <c r="G30" s="4"/>
      <c r="H30" s="36"/>
    </row>
    <row r="31" spans="1:9" x14ac:dyDescent="0.3">
      <c r="A31" s="126"/>
      <c r="B31" s="97"/>
      <c r="C31" s="97"/>
      <c r="D31" s="21"/>
      <c r="E31" s="3">
        <f t="shared" si="1"/>
        <v>0</v>
      </c>
      <c r="F31" s="4"/>
      <c r="G31" s="4"/>
      <c r="H31" s="36"/>
    </row>
    <row r="32" spans="1:9" x14ac:dyDescent="0.3">
      <c r="A32" s="126"/>
      <c r="B32" s="97"/>
      <c r="C32" s="97"/>
      <c r="D32" s="21"/>
      <c r="E32" s="3">
        <f t="shared" si="1"/>
        <v>0</v>
      </c>
      <c r="F32" s="4"/>
      <c r="G32" s="4"/>
      <c r="H32" s="36"/>
    </row>
    <row r="33" spans="1:9" x14ac:dyDescent="0.3">
      <c r="A33" s="126"/>
      <c r="B33" s="97"/>
      <c r="C33" s="97"/>
      <c r="D33" s="21"/>
      <c r="E33" s="3">
        <f t="shared" si="1"/>
        <v>0</v>
      </c>
      <c r="F33" s="4"/>
      <c r="G33" s="4"/>
      <c r="H33" s="36"/>
    </row>
    <row r="34" spans="1:9" x14ac:dyDescent="0.3">
      <c r="A34" s="126"/>
      <c r="B34" s="97"/>
      <c r="C34" s="97"/>
      <c r="D34" s="21"/>
      <c r="E34" s="3">
        <f t="shared" si="1"/>
        <v>0</v>
      </c>
      <c r="F34" s="4"/>
      <c r="G34" s="4"/>
      <c r="H34" s="36"/>
    </row>
    <row r="35" spans="1:9" x14ac:dyDescent="0.3">
      <c r="A35" s="126"/>
      <c r="B35" s="97"/>
      <c r="C35" s="97"/>
      <c r="D35" s="21"/>
      <c r="E35" s="3">
        <f t="shared" si="1"/>
        <v>0</v>
      </c>
      <c r="F35" s="4"/>
      <c r="G35" s="4"/>
      <c r="H35" s="36"/>
    </row>
    <row r="36" spans="1:9" x14ac:dyDescent="0.3">
      <c r="A36" s="127"/>
      <c r="B36" s="97"/>
      <c r="C36" s="97"/>
      <c r="D36" s="21"/>
      <c r="E36" s="3">
        <f t="shared" si="1"/>
        <v>0</v>
      </c>
      <c r="F36" s="4"/>
      <c r="G36" s="4"/>
      <c r="H36" s="36"/>
    </row>
    <row r="37" spans="1:9" x14ac:dyDescent="0.3">
      <c r="A37" s="121">
        <v>3</v>
      </c>
      <c r="B37" s="97" t="s">
        <v>13</v>
      </c>
      <c r="C37" s="97" t="s">
        <v>12</v>
      </c>
      <c r="D37" s="21" t="s">
        <v>131</v>
      </c>
      <c r="E37" s="3">
        <f t="shared" si="1"/>
        <v>1265000</v>
      </c>
      <c r="F37" s="4">
        <v>54000</v>
      </c>
      <c r="G37" s="4">
        <v>800000</v>
      </c>
      <c r="H37" s="36">
        <v>411000</v>
      </c>
      <c r="I37" s="30">
        <f t="shared" si="0"/>
        <v>2</v>
      </c>
    </row>
    <row r="38" spans="1:9" x14ac:dyDescent="0.3">
      <c r="A38" s="121"/>
      <c r="B38" s="97"/>
      <c r="C38" s="97"/>
      <c r="D38" s="21" t="s">
        <v>120</v>
      </c>
      <c r="E38" s="37">
        <f t="shared" ref="E38:E45" si="3">+F38+G38+H38</f>
        <v>8659657</v>
      </c>
      <c r="F38" s="38"/>
      <c r="G38" s="38">
        <v>8659657</v>
      </c>
      <c r="H38" s="36"/>
    </row>
    <row r="39" spans="1:9" x14ac:dyDescent="0.3">
      <c r="A39" s="121"/>
      <c r="B39" s="97"/>
      <c r="C39" s="97"/>
      <c r="D39" s="21" t="s">
        <v>408</v>
      </c>
      <c r="E39" s="4">
        <f t="shared" si="3"/>
        <v>2345597</v>
      </c>
      <c r="F39" s="4">
        <v>135000</v>
      </c>
      <c r="G39" s="4">
        <v>1550000</v>
      </c>
      <c r="H39" s="36">
        <v>660597</v>
      </c>
    </row>
    <row r="40" spans="1:9" x14ac:dyDescent="0.3">
      <c r="A40" s="121"/>
      <c r="B40" s="97"/>
      <c r="C40" s="97"/>
      <c r="D40" s="21" t="s">
        <v>443</v>
      </c>
      <c r="E40" s="4">
        <f t="shared" si="3"/>
        <v>1799947</v>
      </c>
      <c r="F40" s="4">
        <v>108000</v>
      </c>
      <c r="G40" s="4">
        <v>1360000</v>
      </c>
      <c r="H40" s="36">
        <v>331947</v>
      </c>
    </row>
    <row r="41" spans="1:9" x14ac:dyDescent="0.3">
      <c r="A41" s="121"/>
      <c r="B41" s="97"/>
      <c r="C41" s="97"/>
      <c r="D41" s="21" t="s">
        <v>176</v>
      </c>
      <c r="E41" s="4">
        <f t="shared" si="3"/>
        <v>1066000</v>
      </c>
      <c r="F41" s="4">
        <v>54000</v>
      </c>
      <c r="G41" s="4">
        <v>720000</v>
      </c>
      <c r="H41" s="36">
        <v>292000</v>
      </c>
    </row>
    <row r="42" spans="1:9" x14ac:dyDescent="0.3">
      <c r="A42" s="121"/>
      <c r="B42" s="97"/>
      <c r="C42" s="97"/>
      <c r="D42" s="21" t="s">
        <v>531</v>
      </c>
      <c r="E42" s="4">
        <f t="shared" si="3"/>
        <v>1794081</v>
      </c>
      <c r="F42" s="4">
        <v>27000</v>
      </c>
      <c r="G42" s="4">
        <v>315000</v>
      </c>
      <c r="H42" s="36">
        <v>1452081</v>
      </c>
    </row>
    <row r="43" spans="1:9" x14ac:dyDescent="0.3">
      <c r="A43" s="121"/>
      <c r="B43" s="97"/>
      <c r="C43" s="97"/>
      <c r="D43" s="21" t="s">
        <v>542</v>
      </c>
      <c r="E43" s="4">
        <f t="shared" si="3"/>
        <v>4790900</v>
      </c>
      <c r="F43" s="4">
        <v>120000</v>
      </c>
      <c r="G43" s="4">
        <v>4200000</v>
      </c>
      <c r="H43" s="36">
        <v>470900</v>
      </c>
    </row>
    <row r="44" spans="1:9" x14ac:dyDescent="0.3">
      <c r="A44" s="121"/>
      <c r="B44" s="97"/>
      <c r="C44" s="97"/>
      <c r="D44" s="21" t="s">
        <v>449</v>
      </c>
      <c r="E44" s="4">
        <f t="shared" si="3"/>
        <v>1232275</v>
      </c>
      <c r="F44" s="4">
        <v>81000</v>
      </c>
      <c r="G44" s="4">
        <v>720000</v>
      </c>
      <c r="H44" s="36">
        <v>431275</v>
      </c>
    </row>
    <row r="45" spans="1:9" x14ac:dyDescent="0.3">
      <c r="A45" s="121"/>
      <c r="B45" s="97"/>
      <c r="C45" s="97"/>
      <c r="D45" s="21" t="s">
        <v>416</v>
      </c>
      <c r="E45" s="4">
        <f t="shared" si="3"/>
        <v>1076000</v>
      </c>
      <c r="F45" s="4">
        <v>54000</v>
      </c>
      <c r="G45" s="4">
        <v>740000</v>
      </c>
      <c r="H45" s="36">
        <v>282000</v>
      </c>
      <c r="I45" s="30">
        <f>+F38/27000</f>
        <v>0</v>
      </c>
    </row>
    <row r="46" spans="1:9" x14ac:dyDescent="0.3">
      <c r="A46" s="121">
        <v>4</v>
      </c>
      <c r="B46" s="97" t="s">
        <v>14</v>
      </c>
      <c r="C46" s="97" t="s">
        <v>12</v>
      </c>
      <c r="D46" s="21" t="s">
        <v>390</v>
      </c>
      <c r="E46" s="27">
        <f t="shared" si="1"/>
        <v>2151900</v>
      </c>
      <c r="F46" s="4">
        <v>162000</v>
      </c>
      <c r="G46" s="4"/>
      <c r="H46" s="36">
        <v>1989900</v>
      </c>
      <c r="I46" s="30">
        <f t="shared" si="0"/>
        <v>6</v>
      </c>
    </row>
    <row r="47" spans="1:9" x14ac:dyDescent="0.3">
      <c r="A47" s="121"/>
      <c r="B47" s="97"/>
      <c r="C47" s="97"/>
      <c r="D47" s="21" t="s">
        <v>130</v>
      </c>
      <c r="E47" s="27">
        <f t="shared" si="1"/>
        <v>989119</v>
      </c>
      <c r="F47" s="5">
        <v>108000</v>
      </c>
      <c r="G47" s="4"/>
      <c r="H47" s="36">
        <v>881119</v>
      </c>
      <c r="I47" s="30">
        <f t="shared" si="0"/>
        <v>4</v>
      </c>
    </row>
    <row r="48" spans="1:9" x14ac:dyDescent="0.3">
      <c r="A48" s="121"/>
      <c r="B48" s="97"/>
      <c r="C48" s="97"/>
      <c r="D48" s="21" t="s">
        <v>130</v>
      </c>
      <c r="E48" s="3">
        <f t="shared" si="1"/>
        <v>2844267</v>
      </c>
      <c r="F48" s="5">
        <v>108000</v>
      </c>
      <c r="G48" s="4">
        <v>1800000</v>
      </c>
      <c r="H48" s="36">
        <v>936267</v>
      </c>
      <c r="I48" s="30">
        <f t="shared" si="0"/>
        <v>4</v>
      </c>
    </row>
    <row r="49" spans="1:9" x14ac:dyDescent="0.3">
      <c r="A49" s="121"/>
      <c r="B49" s="97"/>
      <c r="C49" s="97"/>
      <c r="D49" s="21" t="s">
        <v>391</v>
      </c>
      <c r="E49" s="3">
        <f t="shared" si="1"/>
        <v>477000</v>
      </c>
      <c r="F49" s="5">
        <v>27000</v>
      </c>
      <c r="G49" s="4">
        <v>450000</v>
      </c>
      <c r="H49" s="36"/>
      <c r="I49" s="30">
        <f t="shared" si="0"/>
        <v>1</v>
      </c>
    </row>
    <row r="50" spans="1:9" x14ac:dyDescent="0.3">
      <c r="A50" s="121"/>
      <c r="B50" s="97"/>
      <c r="C50" s="97"/>
      <c r="D50" s="21" t="s">
        <v>148</v>
      </c>
      <c r="E50" s="3">
        <f t="shared" si="1"/>
        <v>1200000</v>
      </c>
      <c r="F50" s="4"/>
      <c r="G50" s="4">
        <v>1200000</v>
      </c>
      <c r="H50" s="36"/>
      <c r="I50" s="30">
        <f t="shared" si="0"/>
        <v>0</v>
      </c>
    </row>
    <row r="51" spans="1:9" x14ac:dyDescent="0.3">
      <c r="A51" s="121"/>
      <c r="B51" s="97"/>
      <c r="C51" s="97"/>
      <c r="D51" s="21" t="s">
        <v>392</v>
      </c>
      <c r="E51" s="3">
        <f t="shared" si="1"/>
        <v>1400000</v>
      </c>
      <c r="F51" s="4"/>
      <c r="G51" s="4">
        <v>1400000</v>
      </c>
      <c r="H51" s="36"/>
      <c r="I51" s="30">
        <f t="shared" si="0"/>
        <v>0</v>
      </c>
    </row>
    <row r="52" spans="1:9" x14ac:dyDescent="0.3">
      <c r="A52" s="121"/>
      <c r="B52" s="97"/>
      <c r="C52" s="97"/>
      <c r="D52" s="21" t="s">
        <v>122</v>
      </c>
      <c r="E52" s="3">
        <f t="shared" ref="E52:E60" si="4">+F52+G52+H52</f>
        <v>727000</v>
      </c>
      <c r="F52" s="4">
        <v>27000</v>
      </c>
      <c r="G52" s="4">
        <v>700000</v>
      </c>
      <c r="H52" s="36"/>
    </row>
    <row r="53" spans="1:9" x14ac:dyDescent="0.3">
      <c r="A53" s="121"/>
      <c r="B53" s="97"/>
      <c r="C53" s="97"/>
      <c r="D53" s="21" t="s">
        <v>409</v>
      </c>
      <c r="E53" s="3">
        <f t="shared" si="4"/>
        <v>891000</v>
      </c>
      <c r="F53" s="4">
        <v>81000</v>
      </c>
      <c r="G53" s="4">
        <v>810000</v>
      </c>
      <c r="H53" s="4"/>
    </row>
    <row r="54" spans="1:9" x14ac:dyDescent="0.3">
      <c r="A54" s="121"/>
      <c r="B54" s="97"/>
      <c r="C54" s="97"/>
      <c r="D54" s="21" t="s">
        <v>476</v>
      </c>
      <c r="E54" s="3">
        <f t="shared" si="4"/>
        <v>1635000</v>
      </c>
      <c r="F54" s="4">
        <v>135000</v>
      </c>
      <c r="G54" s="4">
        <v>1500000</v>
      </c>
      <c r="H54" s="4"/>
    </row>
    <row r="55" spans="1:9" x14ac:dyDescent="0.3">
      <c r="A55" s="121"/>
      <c r="B55" s="97"/>
      <c r="C55" s="97"/>
      <c r="D55" s="21" t="s">
        <v>182</v>
      </c>
      <c r="E55" s="3">
        <f t="shared" si="4"/>
        <v>1656659</v>
      </c>
      <c r="F55" s="4">
        <v>60000</v>
      </c>
      <c r="G55" s="4">
        <v>660000</v>
      </c>
      <c r="H55" s="4">
        <v>936659</v>
      </c>
    </row>
    <row r="56" spans="1:9" x14ac:dyDescent="0.3">
      <c r="A56" s="121"/>
      <c r="B56" s="97"/>
      <c r="C56" s="97"/>
      <c r="D56" s="21" t="s">
        <v>477</v>
      </c>
      <c r="E56" s="3">
        <f t="shared" si="4"/>
        <v>971106</v>
      </c>
      <c r="F56" s="4">
        <v>27000</v>
      </c>
      <c r="G56" s="4">
        <v>490000</v>
      </c>
      <c r="H56" s="4">
        <v>454106</v>
      </c>
    </row>
    <row r="57" spans="1:9" x14ac:dyDescent="0.3">
      <c r="A57" s="121"/>
      <c r="B57" s="97"/>
      <c r="C57" s="97"/>
      <c r="D57" s="21" t="s">
        <v>268</v>
      </c>
      <c r="E57" s="3">
        <f t="shared" si="4"/>
        <v>660000</v>
      </c>
      <c r="F57" s="4">
        <v>60000</v>
      </c>
      <c r="G57" s="4">
        <v>600000</v>
      </c>
      <c r="H57" s="4"/>
    </row>
    <row r="58" spans="1:9" x14ac:dyDescent="0.3">
      <c r="A58" s="121"/>
      <c r="B58" s="97"/>
      <c r="C58" s="97"/>
      <c r="D58" s="21" t="s">
        <v>188</v>
      </c>
      <c r="E58" s="3">
        <f t="shared" si="4"/>
        <v>1531429</v>
      </c>
      <c r="F58" s="4">
        <v>27000</v>
      </c>
      <c r="G58" s="4">
        <v>350000</v>
      </c>
      <c r="H58" s="4">
        <v>1154429</v>
      </c>
    </row>
    <row r="59" spans="1:9" x14ac:dyDescent="0.3">
      <c r="A59" s="121"/>
      <c r="B59" s="97"/>
      <c r="C59" s="97"/>
      <c r="D59" s="21" t="s">
        <v>186</v>
      </c>
      <c r="E59" s="3">
        <f t="shared" si="4"/>
        <v>754000</v>
      </c>
      <c r="F59" s="4">
        <v>54000</v>
      </c>
      <c r="G59" s="4">
        <v>700000</v>
      </c>
      <c r="H59" s="4"/>
    </row>
    <row r="60" spans="1:9" x14ac:dyDescent="0.3">
      <c r="A60" s="121"/>
      <c r="B60" s="97"/>
      <c r="C60" s="97"/>
      <c r="D60" s="21" t="s">
        <v>429</v>
      </c>
      <c r="E60" s="3">
        <f t="shared" si="4"/>
        <v>891000</v>
      </c>
      <c r="F60" s="4">
        <v>81000</v>
      </c>
      <c r="G60" s="4">
        <v>810000</v>
      </c>
      <c r="H60" s="4"/>
      <c r="I60" s="30">
        <f>+F52/27000</f>
        <v>1</v>
      </c>
    </row>
    <row r="61" spans="1:9" ht="37.5" x14ac:dyDescent="0.3">
      <c r="A61" s="121">
        <v>5</v>
      </c>
      <c r="B61" s="97" t="s">
        <v>15</v>
      </c>
      <c r="C61" s="97" t="s">
        <v>12</v>
      </c>
      <c r="D61" s="23" t="s">
        <v>138</v>
      </c>
      <c r="E61" s="3">
        <f t="shared" si="1"/>
        <v>2324172</v>
      </c>
      <c r="F61" s="4">
        <v>189000</v>
      </c>
      <c r="G61" s="4">
        <v>1068000</v>
      </c>
      <c r="H61" s="36">
        <v>1067172</v>
      </c>
      <c r="I61" s="30">
        <f t="shared" si="0"/>
        <v>7</v>
      </c>
    </row>
    <row r="62" spans="1:9" x14ac:dyDescent="0.3">
      <c r="A62" s="121"/>
      <c r="B62" s="97"/>
      <c r="C62" s="97"/>
      <c r="D62" s="21" t="s">
        <v>110</v>
      </c>
      <c r="E62" s="3">
        <f t="shared" si="1"/>
        <v>1389872</v>
      </c>
      <c r="F62" s="4">
        <v>162000</v>
      </c>
      <c r="G62" s="4">
        <v>1100000</v>
      </c>
      <c r="H62" s="36">
        <v>127872</v>
      </c>
      <c r="I62" s="30">
        <f t="shared" si="0"/>
        <v>6</v>
      </c>
    </row>
    <row r="63" spans="1:9" x14ac:dyDescent="0.3">
      <c r="A63" s="121"/>
      <c r="B63" s="97"/>
      <c r="C63" s="97"/>
      <c r="D63" s="21" t="s">
        <v>393</v>
      </c>
      <c r="E63" s="3">
        <f t="shared" si="1"/>
        <v>1572004</v>
      </c>
      <c r="F63" s="4">
        <v>108000</v>
      </c>
      <c r="G63" s="4">
        <v>1030000</v>
      </c>
      <c r="H63" s="36">
        <v>434004</v>
      </c>
      <c r="I63" s="30">
        <f t="shared" si="0"/>
        <v>4</v>
      </c>
    </row>
    <row r="64" spans="1:9" x14ac:dyDescent="0.3">
      <c r="A64" s="121"/>
      <c r="B64" s="97"/>
      <c r="C64" s="97"/>
      <c r="D64" s="21" t="s">
        <v>125</v>
      </c>
      <c r="E64" s="3">
        <f t="shared" ref="E64:E68" si="5">+F64+G64+H64</f>
        <v>1101000</v>
      </c>
      <c r="F64" s="4">
        <v>81000</v>
      </c>
      <c r="G64" s="4">
        <v>1020000</v>
      </c>
      <c r="H64" s="36"/>
    </row>
    <row r="65" spans="1:9" x14ac:dyDescent="0.3">
      <c r="A65" s="121"/>
      <c r="B65" s="97"/>
      <c r="C65" s="97"/>
      <c r="D65" s="21" t="s">
        <v>527</v>
      </c>
      <c r="E65" s="3">
        <f t="shared" si="5"/>
        <v>297000</v>
      </c>
      <c r="F65" s="4">
        <v>27000</v>
      </c>
      <c r="G65" s="4">
        <v>270000</v>
      </c>
      <c r="H65" s="36"/>
    </row>
    <row r="66" spans="1:9" x14ac:dyDescent="0.3">
      <c r="A66" s="121"/>
      <c r="B66" s="97"/>
      <c r="C66" s="97"/>
      <c r="D66" s="21" t="s">
        <v>468</v>
      </c>
      <c r="E66" s="3">
        <f t="shared" si="5"/>
        <v>488000</v>
      </c>
      <c r="F66" s="4">
        <v>54000</v>
      </c>
      <c r="G66" s="4">
        <v>434000</v>
      </c>
      <c r="H66" s="36"/>
    </row>
    <row r="67" spans="1:9" x14ac:dyDescent="0.3">
      <c r="A67" s="121"/>
      <c r="B67" s="97"/>
      <c r="C67" s="97"/>
      <c r="D67" s="21" t="s">
        <v>195</v>
      </c>
      <c r="E67" s="3">
        <f t="shared" si="5"/>
        <v>1326400</v>
      </c>
      <c r="F67" s="4">
        <v>90000</v>
      </c>
      <c r="G67" s="4">
        <v>1150000</v>
      </c>
      <c r="H67" s="36">
        <v>86400</v>
      </c>
    </row>
    <row r="68" spans="1:9" x14ac:dyDescent="0.3">
      <c r="A68" s="121"/>
      <c r="B68" s="97"/>
      <c r="C68" s="97"/>
      <c r="D68" s="23" t="s">
        <v>190</v>
      </c>
      <c r="E68" s="3">
        <f t="shared" si="5"/>
        <v>3477558</v>
      </c>
      <c r="F68" s="4">
        <v>240000</v>
      </c>
      <c r="G68" s="4">
        <v>1620000</v>
      </c>
      <c r="H68" s="36">
        <v>1617558</v>
      </c>
    </row>
    <row r="69" spans="1:9" x14ac:dyDescent="0.3">
      <c r="A69" s="121"/>
      <c r="B69" s="97"/>
      <c r="C69" s="97"/>
      <c r="D69" s="21" t="s">
        <v>417</v>
      </c>
      <c r="E69" s="3">
        <f t="shared" si="1"/>
        <v>1124436</v>
      </c>
      <c r="F69" s="4">
        <v>81000</v>
      </c>
      <c r="G69" s="4">
        <v>862500</v>
      </c>
      <c r="H69" s="36">
        <v>180936</v>
      </c>
      <c r="I69" s="30">
        <f t="shared" si="0"/>
        <v>3</v>
      </c>
    </row>
    <row r="70" spans="1:9" ht="18.75" customHeight="1" x14ac:dyDescent="0.3">
      <c r="A70" s="118">
        <v>6</v>
      </c>
      <c r="B70" s="122" t="s">
        <v>16</v>
      </c>
      <c r="C70" s="112" t="s">
        <v>75</v>
      </c>
      <c r="D70" s="21" t="s">
        <v>394</v>
      </c>
      <c r="E70" s="3">
        <f t="shared" si="1"/>
        <v>3325000</v>
      </c>
      <c r="F70" s="4">
        <v>189000</v>
      </c>
      <c r="G70" s="4">
        <v>2800000</v>
      </c>
      <c r="H70" s="36">
        <v>336000</v>
      </c>
      <c r="I70" s="30">
        <f t="shared" si="0"/>
        <v>7</v>
      </c>
    </row>
    <row r="71" spans="1:9" ht="37.5" x14ac:dyDescent="0.3">
      <c r="A71" s="119"/>
      <c r="B71" s="123"/>
      <c r="C71" s="113"/>
      <c r="D71" s="23" t="s">
        <v>114</v>
      </c>
      <c r="E71" s="3">
        <f t="shared" si="1"/>
        <v>2787000</v>
      </c>
      <c r="F71" s="4">
        <v>135000</v>
      </c>
      <c r="G71" s="4">
        <v>2000000</v>
      </c>
      <c r="H71" s="36">
        <v>652000</v>
      </c>
      <c r="I71" s="30">
        <f t="shared" si="0"/>
        <v>5</v>
      </c>
    </row>
    <row r="72" spans="1:9" x14ac:dyDescent="0.3">
      <c r="A72" s="119"/>
      <c r="B72" s="123"/>
      <c r="C72" s="113"/>
      <c r="D72" s="21" t="s">
        <v>420</v>
      </c>
      <c r="E72" s="3">
        <f t="shared" si="1"/>
        <v>878844</v>
      </c>
      <c r="F72" s="4">
        <v>27000</v>
      </c>
      <c r="G72" s="4"/>
      <c r="H72" s="36">
        <v>851844</v>
      </c>
      <c r="I72" s="30">
        <f t="shared" si="0"/>
        <v>1</v>
      </c>
    </row>
    <row r="73" spans="1:9" x14ac:dyDescent="0.3">
      <c r="A73" s="119"/>
      <c r="B73" s="123"/>
      <c r="C73" s="113"/>
      <c r="D73" s="21" t="s">
        <v>478</v>
      </c>
      <c r="E73" s="3">
        <f t="shared" si="1"/>
        <v>497320</v>
      </c>
      <c r="F73" s="4">
        <v>27000</v>
      </c>
      <c r="G73" s="4">
        <v>250000</v>
      </c>
      <c r="H73" s="36">
        <v>220320</v>
      </c>
      <c r="I73" s="30">
        <f t="shared" si="0"/>
        <v>1</v>
      </c>
    </row>
    <row r="74" spans="1:9" x14ac:dyDescent="0.3">
      <c r="A74" s="119"/>
      <c r="B74" s="123"/>
      <c r="C74" s="113"/>
      <c r="D74" s="21" t="s">
        <v>201</v>
      </c>
      <c r="E74" s="3">
        <f t="shared" si="1"/>
        <v>1096560</v>
      </c>
      <c r="F74" s="4">
        <v>54000</v>
      </c>
      <c r="G74" s="4">
        <v>900000</v>
      </c>
      <c r="H74" s="36">
        <v>142560</v>
      </c>
      <c r="I74" s="30">
        <f t="shared" si="0"/>
        <v>2</v>
      </c>
    </row>
    <row r="75" spans="1:9" x14ac:dyDescent="0.3">
      <c r="A75" s="119"/>
      <c r="B75" s="123"/>
      <c r="C75" s="113"/>
      <c r="D75" s="21" t="s">
        <v>561</v>
      </c>
      <c r="E75" s="3">
        <f t="shared" si="1"/>
        <v>119664</v>
      </c>
      <c r="F75" s="4"/>
      <c r="G75" s="4"/>
      <c r="H75" s="36">
        <v>119664</v>
      </c>
      <c r="I75" s="30">
        <f t="shared" si="0"/>
        <v>0</v>
      </c>
    </row>
    <row r="76" spans="1:9" x14ac:dyDescent="0.3">
      <c r="A76" s="119"/>
      <c r="B76" s="123"/>
      <c r="C76" s="113"/>
      <c r="D76" s="21" t="s">
        <v>199</v>
      </c>
      <c r="E76" s="3">
        <f t="shared" si="1"/>
        <v>2441693</v>
      </c>
      <c r="F76" s="4">
        <v>108000</v>
      </c>
      <c r="G76" s="4">
        <v>1250000</v>
      </c>
      <c r="H76" s="36">
        <v>1083693</v>
      </c>
      <c r="I76" s="30">
        <f t="shared" si="0"/>
        <v>4</v>
      </c>
    </row>
    <row r="77" spans="1:9" x14ac:dyDescent="0.3">
      <c r="A77" s="120"/>
      <c r="B77" s="124"/>
      <c r="C77" s="114"/>
      <c r="D77" s="23" t="s">
        <v>198</v>
      </c>
      <c r="E77" s="3">
        <f t="shared" si="1"/>
        <v>923293</v>
      </c>
      <c r="F77" s="4">
        <v>162000</v>
      </c>
      <c r="G77" s="4"/>
      <c r="H77" s="36">
        <v>761293</v>
      </c>
      <c r="I77" s="30">
        <f t="shared" si="0"/>
        <v>6</v>
      </c>
    </row>
    <row r="78" spans="1:9" x14ac:dyDescent="0.3">
      <c r="A78" s="110">
        <v>7</v>
      </c>
      <c r="B78" s="96" t="s">
        <v>20</v>
      </c>
      <c r="C78" s="97" t="s">
        <v>80</v>
      </c>
      <c r="D78" s="21" t="s">
        <v>135</v>
      </c>
      <c r="E78" s="3">
        <f t="shared" si="1"/>
        <v>1468028</v>
      </c>
      <c r="F78" s="4">
        <v>81000</v>
      </c>
      <c r="G78" s="4">
        <v>500000</v>
      </c>
      <c r="H78" s="36">
        <v>887028</v>
      </c>
      <c r="I78" s="30">
        <f t="shared" si="0"/>
        <v>3</v>
      </c>
    </row>
    <row r="79" spans="1:9" x14ac:dyDescent="0.3">
      <c r="A79" s="110"/>
      <c r="B79" s="96"/>
      <c r="C79" s="97"/>
      <c r="D79" s="21" t="s">
        <v>489</v>
      </c>
      <c r="E79" s="3">
        <f t="shared" si="1"/>
        <v>986520</v>
      </c>
      <c r="F79" s="4">
        <v>81000</v>
      </c>
      <c r="G79" s="4">
        <v>750000</v>
      </c>
      <c r="H79" s="36">
        <v>155520</v>
      </c>
      <c r="I79" s="30">
        <f t="shared" si="0"/>
        <v>3</v>
      </c>
    </row>
    <row r="80" spans="1:9" x14ac:dyDescent="0.3">
      <c r="A80" s="110"/>
      <c r="B80" s="96"/>
      <c r="C80" s="97"/>
      <c r="D80" s="21" t="s">
        <v>570</v>
      </c>
      <c r="E80" s="3">
        <f t="shared" si="1"/>
        <v>1528160</v>
      </c>
      <c r="F80" s="4">
        <v>30000</v>
      </c>
      <c r="G80" s="4">
        <v>250000</v>
      </c>
      <c r="H80" s="36">
        <v>1248160</v>
      </c>
      <c r="I80" s="30">
        <f t="shared" si="0"/>
        <v>1.1111111111111112</v>
      </c>
    </row>
    <row r="81" spans="1:10" x14ac:dyDescent="0.3">
      <c r="A81" s="110"/>
      <c r="B81" s="96"/>
      <c r="C81" s="97"/>
      <c r="D81" s="21" t="s">
        <v>131</v>
      </c>
      <c r="E81" s="3">
        <f t="shared" si="1"/>
        <v>965000</v>
      </c>
      <c r="F81" s="4">
        <v>54000</v>
      </c>
      <c r="G81" s="4">
        <v>500000</v>
      </c>
      <c r="H81" s="36">
        <v>411000</v>
      </c>
      <c r="I81" s="30">
        <f t="shared" si="0"/>
        <v>2</v>
      </c>
    </row>
    <row r="82" spans="1:10" x14ac:dyDescent="0.3">
      <c r="A82" s="110">
        <v>8</v>
      </c>
      <c r="B82" s="96" t="s">
        <v>17</v>
      </c>
      <c r="C82" s="97" t="s">
        <v>83</v>
      </c>
      <c r="D82" s="21" t="s">
        <v>135</v>
      </c>
      <c r="E82" s="27">
        <f t="shared" si="1"/>
        <v>2018000</v>
      </c>
      <c r="F82" s="4">
        <v>81000</v>
      </c>
      <c r="G82" s="4">
        <v>1050000</v>
      </c>
      <c r="H82" s="36">
        <v>887000</v>
      </c>
      <c r="I82" s="30">
        <f t="shared" si="0"/>
        <v>3</v>
      </c>
    </row>
    <row r="83" spans="1:10" x14ac:dyDescent="0.3">
      <c r="A83" s="110"/>
      <c r="B83" s="96"/>
      <c r="C83" s="97"/>
      <c r="D83" s="21" t="s">
        <v>206</v>
      </c>
      <c r="E83" s="27">
        <f t="shared" si="1"/>
        <v>391336</v>
      </c>
      <c r="F83" s="4">
        <v>54000</v>
      </c>
      <c r="G83" s="4">
        <v>295000</v>
      </c>
      <c r="H83" s="36">
        <v>42336</v>
      </c>
      <c r="I83" s="30">
        <f t="shared" si="0"/>
        <v>2</v>
      </c>
    </row>
    <row r="84" spans="1:10" x14ac:dyDescent="0.3">
      <c r="A84" s="110"/>
      <c r="B84" s="96"/>
      <c r="C84" s="97"/>
      <c r="D84" s="21" t="s">
        <v>109</v>
      </c>
      <c r="E84" s="3">
        <f t="shared" si="1"/>
        <v>1017267</v>
      </c>
      <c r="F84" s="4">
        <v>81000</v>
      </c>
      <c r="G84" s="4"/>
      <c r="H84" s="36">
        <v>936267</v>
      </c>
      <c r="I84" s="30">
        <f t="shared" si="0"/>
        <v>3</v>
      </c>
    </row>
    <row r="85" spans="1:10" x14ac:dyDescent="0.3">
      <c r="A85" s="110">
        <v>9</v>
      </c>
      <c r="B85" s="97" t="s">
        <v>18</v>
      </c>
      <c r="C85" s="97" t="s">
        <v>87</v>
      </c>
      <c r="D85" s="21" t="s">
        <v>139</v>
      </c>
      <c r="E85" s="27">
        <f t="shared" si="1"/>
        <v>3703316</v>
      </c>
      <c r="F85" s="4">
        <v>405000</v>
      </c>
      <c r="G85" s="4">
        <v>2590000</v>
      </c>
      <c r="H85" s="36">
        <v>708316</v>
      </c>
      <c r="I85" s="30">
        <f t="shared" si="0"/>
        <v>15</v>
      </c>
    </row>
    <row r="86" spans="1:10" x14ac:dyDescent="0.3">
      <c r="A86" s="110"/>
      <c r="B86" s="97"/>
      <c r="C86" s="97"/>
      <c r="D86" s="21" t="s">
        <v>101</v>
      </c>
      <c r="E86" s="3">
        <f t="shared" ref="E86:E89" si="6">+F86+G86+H86</f>
        <v>2944840</v>
      </c>
      <c r="F86" s="4">
        <v>216000</v>
      </c>
      <c r="G86" s="4">
        <v>2560000</v>
      </c>
      <c r="H86" s="36">
        <v>168840</v>
      </c>
    </row>
    <row r="87" spans="1:10" x14ac:dyDescent="0.3">
      <c r="A87" s="110"/>
      <c r="B87" s="97"/>
      <c r="C87" s="97"/>
      <c r="D87" s="21" t="s">
        <v>207</v>
      </c>
      <c r="E87" s="3">
        <f t="shared" si="6"/>
        <v>1099310</v>
      </c>
      <c r="F87" s="4">
        <v>54000</v>
      </c>
      <c r="G87" s="4">
        <v>500000</v>
      </c>
      <c r="H87" s="36">
        <v>545310</v>
      </c>
    </row>
    <row r="88" spans="1:10" x14ac:dyDescent="0.3">
      <c r="A88" s="110"/>
      <c r="B88" s="97"/>
      <c r="C88" s="97"/>
      <c r="D88" s="21" t="s">
        <v>208</v>
      </c>
      <c r="E88" s="3">
        <f t="shared" si="6"/>
        <v>914720</v>
      </c>
      <c r="F88" s="4">
        <v>108000</v>
      </c>
      <c r="G88" s="4">
        <v>608000</v>
      </c>
      <c r="H88" s="36">
        <v>198720</v>
      </c>
    </row>
    <row r="89" spans="1:10" x14ac:dyDescent="0.3">
      <c r="A89" s="110"/>
      <c r="B89" s="97"/>
      <c r="C89" s="97"/>
      <c r="D89" s="21" t="s">
        <v>536</v>
      </c>
      <c r="E89" s="3">
        <f t="shared" si="6"/>
        <v>1216536</v>
      </c>
      <c r="F89" s="4">
        <v>81000</v>
      </c>
      <c r="G89" s="4">
        <v>1050000</v>
      </c>
      <c r="H89" s="36">
        <v>85536</v>
      </c>
    </row>
    <row r="90" spans="1:10" x14ac:dyDescent="0.3">
      <c r="A90" s="110"/>
      <c r="B90" s="97"/>
      <c r="C90" s="97"/>
      <c r="D90" s="21" t="s">
        <v>438</v>
      </c>
      <c r="E90" s="3">
        <f t="shared" si="1"/>
        <v>793000</v>
      </c>
      <c r="F90" s="4">
        <v>54000</v>
      </c>
      <c r="G90" s="4">
        <v>440000</v>
      </c>
      <c r="H90" s="36">
        <v>299000</v>
      </c>
      <c r="I90" s="30">
        <f t="shared" si="0"/>
        <v>2</v>
      </c>
    </row>
    <row r="91" spans="1:10" ht="37.5" x14ac:dyDescent="0.3">
      <c r="A91" s="39"/>
      <c r="B91" s="10" t="s">
        <v>538</v>
      </c>
      <c r="C91" s="10" t="s">
        <v>539</v>
      </c>
      <c r="D91" s="21" t="s">
        <v>537</v>
      </c>
      <c r="E91" s="55">
        <f t="shared" si="1"/>
        <v>28152839.100000001</v>
      </c>
      <c r="F91" s="54">
        <v>2474686.7999999998</v>
      </c>
      <c r="G91" s="54">
        <v>12389817.300000001</v>
      </c>
      <c r="H91" s="36">
        <v>13288335</v>
      </c>
    </row>
    <row r="92" spans="1:10" ht="37.5" x14ac:dyDescent="0.3">
      <c r="A92" s="39"/>
      <c r="B92" s="10" t="s">
        <v>540</v>
      </c>
      <c r="C92" s="10" t="s">
        <v>541</v>
      </c>
      <c r="D92" s="21" t="s">
        <v>537</v>
      </c>
      <c r="E92" s="55">
        <f t="shared" si="1"/>
        <v>28152839.100000001</v>
      </c>
      <c r="F92" s="54">
        <v>2474686.7999999998</v>
      </c>
      <c r="G92" s="54">
        <v>12389817.300000001</v>
      </c>
      <c r="H92" s="36">
        <v>13288335</v>
      </c>
    </row>
    <row r="93" spans="1:10" ht="37.5" x14ac:dyDescent="0.3">
      <c r="A93" s="39"/>
      <c r="B93" s="10" t="s">
        <v>381</v>
      </c>
      <c r="C93" s="10" t="s">
        <v>412</v>
      </c>
      <c r="D93" s="21" t="s">
        <v>413</v>
      </c>
      <c r="E93" s="3">
        <f t="shared" si="1"/>
        <v>2210400</v>
      </c>
      <c r="F93" s="4">
        <v>216000</v>
      </c>
      <c r="G93" s="4">
        <v>1800000</v>
      </c>
      <c r="H93" s="36">
        <v>194400</v>
      </c>
      <c r="I93" s="30">
        <f t="shared" si="0"/>
        <v>8</v>
      </c>
      <c r="J93" s="56"/>
    </row>
    <row r="94" spans="1:10" x14ac:dyDescent="0.3">
      <c r="A94" s="118"/>
      <c r="B94" s="112" t="s">
        <v>260</v>
      </c>
      <c r="C94" s="112" t="s">
        <v>410</v>
      </c>
      <c r="D94" s="21" t="s">
        <v>458</v>
      </c>
      <c r="E94" s="3">
        <f t="shared" si="1"/>
        <v>1251000</v>
      </c>
      <c r="F94" s="4">
        <v>81000</v>
      </c>
      <c r="G94" s="4">
        <v>1170000</v>
      </c>
      <c r="H94" s="36"/>
    </row>
    <row r="95" spans="1:10" x14ac:dyDescent="0.3">
      <c r="A95" s="119"/>
      <c r="B95" s="113"/>
      <c r="C95" s="113"/>
      <c r="D95" s="21" t="s">
        <v>480</v>
      </c>
      <c r="E95" s="3">
        <f t="shared" si="1"/>
        <v>1131000</v>
      </c>
      <c r="F95" s="4">
        <v>81000</v>
      </c>
      <c r="G95" s="4">
        <v>1050000</v>
      </c>
      <c r="H95" s="36"/>
    </row>
    <row r="96" spans="1:10" x14ac:dyDescent="0.3">
      <c r="A96" s="119"/>
      <c r="B96" s="113"/>
      <c r="C96" s="113"/>
      <c r="D96" s="21" t="s">
        <v>491</v>
      </c>
      <c r="E96" s="3">
        <f t="shared" si="1"/>
        <v>661000</v>
      </c>
      <c r="F96" s="4">
        <v>81000</v>
      </c>
      <c r="G96" s="4">
        <v>580000</v>
      </c>
      <c r="H96" s="36"/>
    </row>
    <row r="97" spans="1:9" x14ac:dyDescent="0.3">
      <c r="A97" s="119"/>
      <c r="B97" s="113"/>
      <c r="C97" s="113"/>
      <c r="D97" s="21" t="s">
        <v>579</v>
      </c>
      <c r="E97" s="3">
        <f t="shared" si="1"/>
        <v>330000</v>
      </c>
      <c r="F97" s="4">
        <v>30000</v>
      </c>
      <c r="G97" s="4">
        <v>300000</v>
      </c>
      <c r="H97" s="36"/>
    </row>
    <row r="98" spans="1:9" x14ac:dyDescent="0.3">
      <c r="A98" s="119"/>
      <c r="B98" s="113"/>
      <c r="C98" s="113"/>
      <c r="D98" s="21" t="s">
        <v>525</v>
      </c>
      <c r="E98" s="3">
        <f t="shared" si="1"/>
        <v>377000</v>
      </c>
      <c r="F98" s="4">
        <v>27000</v>
      </c>
      <c r="G98" s="4">
        <v>350000</v>
      </c>
      <c r="H98" s="36"/>
    </row>
    <row r="99" spans="1:9" x14ac:dyDescent="0.3">
      <c r="A99" s="120"/>
      <c r="B99" s="114"/>
      <c r="C99" s="114"/>
      <c r="D99" s="21" t="s">
        <v>409</v>
      </c>
      <c r="E99" s="3">
        <f t="shared" si="1"/>
        <v>981000</v>
      </c>
      <c r="F99" s="4">
        <v>81000</v>
      </c>
      <c r="G99" s="4">
        <v>900000</v>
      </c>
      <c r="H99" s="36"/>
      <c r="I99" s="30">
        <f t="shared" si="0"/>
        <v>3</v>
      </c>
    </row>
    <row r="100" spans="1:9" ht="56.25" x14ac:dyDescent="0.3">
      <c r="A100" s="48"/>
      <c r="B100" s="46" t="s">
        <v>574</v>
      </c>
      <c r="C100" s="46" t="s">
        <v>575</v>
      </c>
      <c r="D100" s="21" t="s">
        <v>364</v>
      </c>
      <c r="E100" s="3">
        <f t="shared" si="1"/>
        <v>232536</v>
      </c>
      <c r="F100" s="4">
        <v>27000</v>
      </c>
      <c r="G100" s="4">
        <v>120000</v>
      </c>
      <c r="H100" s="36">
        <v>85536</v>
      </c>
    </row>
    <row r="101" spans="1:9" ht="56.25" x14ac:dyDescent="0.3">
      <c r="A101" s="39">
        <v>10</v>
      </c>
      <c r="B101" s="10" t="s">
        <v>19</v>
      </c>
      <c r="C101" s="10" t="s">
        <v>82</v>
      </c>
      <c r="D101" s="21" t="s">
        <v>140</v>
      </c>
      <c r="E101" s="27">
        <f t="shared" si="1"/>
        <v>1263000</v>
      </c>
      <c r="F101" s="4">
        <v>81000</v>
      </c>
      <c r="G101" s="4">
        <v>900000</v>
      </c>
      <c r="H101" s="36">
        <v>282000</v>
      </c>
      <c r="I101" s="30">
        <f t="shared" si="0"/>
        <v>3</v>
      </c>
    </row>
    <row r="102" spans="1:9" x14ac:dyDescent="0.3">
      <c r="A102" s="110">
        <v>11</v>
      </c>
      <c r="B102" s="97" t="s">
        <v>21</v>
      </c>
      <c r="C102" s="97" t="s">
        <v>88</v>
      </c>
      <c r="D102" s="21" t="s">
        <v>141</v>
      </c>
      <c r="E102" s="27">
        <f t="shared" si="1"/>
        <v>274000</v>
      </c>
      <c r="F102" s="4">
        <v>27000</v>
      </c>
      <c r="G102" s="4"/>
      <c r="H102" s="36">
        <v>247000</v>
      </c>
      <c r="I102" s="30">
        <f t="shared" si="0"/>
        <v>1</v>
      </c>
    </row>
    <row r="103" spans="1:9" x14ac:dyDescent="0.3">
      <c r="A103" s="110"/>
      <c r="B103" s="97"/>
      <c r="C103" s="97"/>
      <c r="D103" s="21" t="s">
        <v>142</v>
      </c>
      <c r="E103" s="27">
        <f t="shared" si="1"/>
        <v>830000</v>
      </c>
      <c r="F103" s="4">
        <v>54000</v>
      </c>
      <c r="G103" s="4">
        <v>430000</v>
      </c>
      <c r="H103" s="36">
        <v>346000</v>
      </c>
      <c r="I103" s="30">
        <f t="shared" si="0"/>
        <v>2</v>
      </c>
    </row>
    <row r="104" spans="1:9" x14ac:dyDescent="0.3">
      <c r="A104" s="110"/>
      <c r="B104" s="97"/>
      <c r="C104" s="97"/>
      <c r="D104" s="21" t="s">
        <v>135</v>
      </c>
      <c r="E104" s="3">
        <f t="shared" si="1"/>
        <v>1771796</v>
      </c>
      <c r="F104" s="4">
        <v>81000</v>
      </c>
      <c r="G104" s="4">
        <v>754000</v>
      </c>
      <c r="H104" s="36">
        <v>936796</v>
      </c>
      <c r="I104" s="30">
        <f t="shared" si="0"/>
        <v>3</v>
      </c>
    </row>
    <row r="105" spans="1:9" x14ac:dyDescent="0.3">
      <c r="A105" s="110">
        <v>12</v>
      </c>
      <c r="B105" s="97" t="s">
        <v>22</v>
      </c>
      <c r="C105" s="97" t="s">
        <v>56</v>
      </c>
      <c r="D105" s="21" t="s">
        <v>395</v>
      </c>
      <c r="E105" s="3">
        <f t="shared" si="1"/>
        <v>2179640</v>
      </c>
      <c r="F105" s="4">
        <v>135000</v>
      </c>
      <c r="G105" s="4">
        <v>1750000</v>
      </c>
      <c r="H105" s="36">
        <v>294640</v>
      </c>
      <c r="I105" s="30">
        <f t="shared" si="0"/>
        <v>5</v>
      </c>
    </row>
    <row r="106" spans="1:9" x14ac:dyDescent="0.3">
      <c r="A106" s="110"/>
      <c r="B106" s="97"/>
      <c r="C106" s="97"/>
      <c r="D106" s="21" t="s">
        <v>154</v>
      </c>
      <c r="E106" s="27">
        <f t="shared" si="1"/>
        <v>3478152</v>
      </c>
      <c r="F106" s="4">
        <v>189000</v>
      </c>
      <c r="G106" s="4">
        <v>2450000</v>
      </c>
      <c r="H106" s="36">
        <v>839152</v>
      </c>
      <c r="I106" s="30">
        <f t="shared" si="0"/>
        <v>7</v>
      </c>
    </row>
    <row r="107" spans="1:9" x14ac:dyDescent="0.3">
      <c r="A107" s="110"/>
      <c r="B107" s="97"/>
      <c r="C107" s="97"/>
      <c r="D107" s="21" t="s">
        <v>143</v>
      </c>
      <c r="E107" s="27">
        <f t="shared" si="1"/>
        <v>2457720</v>
      </c>
      <c r="F107" s="4">
        <v>135000</v>
      </c>
      <c r="G107" s="4">
        <v>1800000</v>
      </c>
      <c r="H107" s="36">
        <v>522720</v>
      </c>
      <c r="I107" s="30">
        <f t="shared" si="0"/>
        <v>5</v>
      </c>
    </row>
    <row r="108" spans="1:9" x14ac:dyDescent="0.3">
      <c r="A108" s="110"/>
      <c r="B108" s="97"/>
      <c r="C108" s="97"/>
      <c r="D108" s="21" t="s">
        <v>121</v>
      </c>
      <c r="E108" s="3">
        <f t="shared" si="1"/>
        <v>2100666</v>
      </c>
      <c r="F108" s="4">
        <v>81000</v>
      </c>
      <c r="G108" s="4">
        <v>1200000</v>
      </c>
      <c r="H108" s="36">
        <v>819666</v>
      </c>
      <c r="I108" s="30">
        <f t="shared" si="0"/>
        <v>3</v>
      </c>
    </row>
    <row r="109" spans="1:9" ht="75" x14ac:dyDescent="0.3">
      <c r="A109" s="39">
        <v>13</v>
      </c>
      <c r="B109" s="10" t="s">
        <v>23</v>
      </c>
      <c r="C109" s="10" t="s">
        <v>86</v>
      </c>
      <c r="D109" s="21" t="s">
        <v>158</v>
      </c>
      <c r="E109" s="3">
        <f t="shared" si="1"/>
        <v>2038000</v>
      </c>
      <c r="F109" s="4">
        <v>108000</v>
      </c>
      <c r="G109" s="4">
        <v>1800000</v>
      </c>
      <c r="H109" s="36">
        <v>130000</v>
      </c>
      <c r="I109" s="30">
        <f t="shared" si="0"/>
        <v>4</v>
      </c>
    </row>
    <row r="110" spans="1:9" ht="37.5" x14ac:dyDescent="0.3">
      <c r="A110" s="39">
        <v>14</v>
      </c>
      <c r="B110" s="10" t="s">
        <v>24</v>
      </c>
      <c r="C110" s="10" t="s">
        <v>79</v>
      </c>
      <c r="D110" s="21" t="s">
        <v>133</v>
      </c>
      <c r="E110" s="3">
        <f t="shared" si="1"/>
        <v>898512</v>
      </c>
      <c r="F110" s="4">
        <v>162000</v>
      </c>
      <c r="G110" s="4">
        <v>600000</v>
      </c>
      <c r="H110" s="36">
        <v>136512</v>
      </c>
      <c r="I110" s="30">
        <f t="shared" si="0"/>
        <v>6</v>
      </c>
    </row>
    <row r="111" spans="1:9" x14ac:dyDescent="0.3">
      <c r="A111" s="110">
        <v>15</v>
      </c>
      <c r="B111" s="97" t="s">
        <v>25</v>
      </c>
      <c r="C111" s="97" t="s">
        <v>78</v>
      </c>
      <c r="D111" s="21" t="s">
        <v>132</v>
      </c>
      <c r="E111" s="3">
        <f t="shared" si="1"/>
        <v>251120</v>
      </c>
      <c r="F111" s="4">
        <v>162000</v>
      </c>
      <c r="G111" s="4"/>
      <c r="H111" s="36">
        <v>89120</v>
      </c>
      <c r="I111" s="30">
        <f t="shared" si="0"/>
        <v>6</v>
      </c>
    </row>
    <row r="112" spans="1:9" x14ac:dyDescent="0.3">
      <c r="A112" s="110"/>
      <c r="B112" s="97"/>
      <c r="C112" s="97"/>
      <c r="D112" s="21" t="s">
        <v>145</v>
      </c>
      <c r="E112" s="27">
        <f t="shared" si="1"/>
        <v>1644259</v>
      </c>
      <c r="F112" s="4">
        <v>135000</v>
      </c>
      <c r="G112" s="4">
        <v>1250000</v>
      </c>
      <c r="H112" s="36">
        <v>259259</v>
      </c>
      <c r="I112" s="30">
        <f t="shared" si="0"/>
        <v>5</v>
      </c>
    </row>
    <row r="113" spans="1:9" x14ac:dyDescent="0.3">
      <c r="A113" s="110"/>
      <c r="B113" s="97"/>
      <c r="C113" s="97"/>
      <c r="D113" s="21" t="s">
        <v>152</v>
      </c>
      <c r="E113" s="27">
        <f t="shared" si="1"/>
        <v>1462122</v>
      </c>
      <c r="F113" s="4">
        <v>81000</v>
      </c>
      <c r="G113" s="4">
        <v>690000</v>
      </c>
      <c r="H113" s="36">
        <v>691122</v>
      </c>
      <c r="I113" s="30">
        <f t="shared" si="0"/>
        <v>3</v>
      </c>
    </row>
    <row r="114" spans="1:9" x14ac:dyDescent="0.3">
      <c r="A114" s="110">
        <v>16</v>
      </c>
      <c r="B114" s="97" t="s">
        <v>26</v>
      </c>
      <c r="C114" s="97" t="s">
        <v>81</v>
      </c>
      <c r="D114" s="21" t="s">
        <v>131</v>
      </c>
      <c r="E114" s="3">
        <f t="shared" si="1"/>
        <v>965000</v>
      </c>
      <c r="F114" s="4">
        <v>54000</v>
      </c>
      <c r="G114" s="4">
        <v>500000</v>
      </c>
      <c r="H114" s="36">
        <v>411000</v>
      </c>
      <c r="I114" s="30">
        <f t="shared" si="0"/>
        <v>2</v>
      </c>
    </row>
    <row r="115" spans="1:9" x14ac:dyDescent="0.3">
      <c r="A115" s="110"/>
      <c r="B115" s="97"/>
      <c r="C115" s="97"/>
      <c r="D115" s="21" t="s">
        <v>115</v>
      </c>
      <c r="E115" s="3">
        <f t="shared" si="1"/>
        <v>1887932</v>
      </c>
      <c r="F115" s="4">
        <v>54000</v>
      </c>
      <c r="G115" s="4">
        <v>510000</v>
      </c>
      <c r="H115" s="36">
        <v>1323932</v>
      </c>
      <c r="I115" s="30">
        <f t="shared" si="0"/>
        <v>2</v>
      </c>
    </row>
    <row r="116" spans="1:9" x14ac:dyDescent="0.3">
      <c r="A116" s="110">
        <v>17</v>
      </c>
      <c r="B116" s="97" t="s">
        <v>27</v>
      </c>
      <c r="C116" s="97" t="s">
        <v>67</v>
      </c>
      <c r="D116" s="21" t="s">
        <v>137</v>
      </c>
      <c r="E116" s="3">
        <f t="shared" si="1"/>
        <v>2179640</v>
      </c>
      <c r="F116" s="4">
        <v>135000</v>
      </c>
      <c r="G116" s="4">
        <v>1750000</v>
      </c>
      <c r="H116" s="36">
        <v>294640</v>
      </c>
      <c r="I116" s="30">
        <f t="shared" si="0"/>
        <v>5</v>
      </c>
    </row>
    <row r="117" spans="1:9" x14ac:dyDescent="0.3">
      <c r="A117" s="110"/>
      <c r="B117" s="97"/>
      <c r="C117" s="97"/>
      <c r="D117" s="21" t="s">
        <v>154</v>
      </c>
      <c r="E117" s="27">
        <f t="shared" si="1"/>
        <v>3672689</v>
      </c>
      <c r="F117" s="4">
        <v>189000</v>
      </c>
      <c r="G117" s="4">
        <v>2450000</v>
      </c>
      <c r="H117" s="36">
        <v>1033689</v>
      </c>
      <c r="I117" s="30">
        <f t="shared" si="0"/>
        <v>7</v>
      </c>
    </row>
    <row r="118" spans="1:9" x14ac:dyDescent="0.3">
      <c r="A118" s="110"/>
      <c r="B118" s="97"/>
      <c r="C118" s="97"/>
      <c r="D118" s="21" t="s">
        <v>144</v>
      </c>
      <c r="E118" s="27">
        <f t="shared" si="1"/>
        <v>2457720</v>
      </c>
      <c r="F118" s="4">
        <v>135000</v>
      </c>
      <c r="G118" s="4">
        <v>1800000</v>
      </c>
      <c r="H118" s="36">
        <v>522720</v>
      </c>
      <c r="I118" s="30">
        <f t="shared" si="0"/>
        <v>5</v>
      </c>
    </row>
    <row r="119" spans="1:9" x14ac:dyDescent="0.3">
      <c r="A119" s="110"/>
      <c r="B119" s="97"/>
      <c r="C119" s="97"/>
      <c r="D119" s="21" t="s">
        <v>442</v>
      </c>
      <c r="E119" s="27">
        <f t="shared" si="1"/>
        <v>1320280</v>
      </c>
      <c r="F119" s="4">
        <v>54000</v>
      </c>
      <c r="G119" s="4">
        <v>800000</v>
      </c>
      <c r="H119" s="36">
        <v>466280</v>
      </c>
      <c r="I119" s="30">
        <f t="shared" si="0"/>
        <v>2</v>
      </c>
    </row>
    <row r="120" spans="1:9" x14ac:dyDescent="0.3">
      <c r="A120" s="110"/>
      <c r="B120" s="97"/>
      <c r="C120" s="97"/>
      <c r="D120" s="21" t="s">
        <v>213</v>
      </c>
      <c r="E120" s="27">
        <f t="shared" si="1"/>
        <v>470312</v>
      </c>
      <c r="F120" s="4">
        <v>27000</v>
      </c>
      <c r="G120" s="4">
        <v>350000</v>
      </c>
      <c r="H120" s="36">
        <v>93312</v>
      </c>
      <c r="I120" s="30">
        <f t="shared" si="0"/>
        <v>1</v>
      </c>
    </row>
    <row r="121" spans="1:9" x14ac:dyDescent="0.3">
      <c r="A121" s="110"/>
      <c r="B121" s="97"/>
      <c r="C121" s="97"/>
      <c r="D121" s="21" t="s">
        <v>100</v>
      </c>
      <c r="E121" s="3">
        <f t="shared" si="1"/>
        <v>1272784</v>
      </c>
      <c r="F121" s="4">
        <v>216000</v>
      </c>
      <c r="G121" s="4">
        <v>1030000</v>
      </c>
      <c r="H121" s="36">
        <v>26784</v>
      </c>
      <c r="I121" s="30">
        <f t="shared" si="0"/>
        <v>8</v>
      </c>
    </row>
    <row r="122" spans="1:9" x14ac:dyDescent="0.3">
      <c r="A122" s="118">
        <v>18</v>
      </c>
      <c r="B122" s="112" t="s">
        <v>28</v>
      </c>
      <c r="C122" s="112" t="s">
        <v>74</v>
      </c>
      <c r="D122" s="21" t="s">
        <v>211</v>
      </c>
      <c r="E122" s="3">
        <f t="shared" si="1"/>
        <v>679250</v>
      </c>
      <c r="F122" s="4">
        <v>54000</v>
      </c>
      <c r="G122" s="4">
        <v>400000</v>
      </c>
      <c r="H122" s="36">
        <v>225250</v>
      </c>
      <c r="I122" s="30">
        <f t="shared" si="0"/>
        <v>2</v>
      </c>
    </row>
    <row r="123" spans="1:9" ht="37.5" x14ac:dyDescent="0.3">
      <c r="A123" s="120"/>
      <c r="B123" s="114"/>
      <c r="C123" s="114"/>
      <c r="D123" s="23" t="s">
        <v>396</v>
      </c>
      <c r="E123" s="27">
        <f t="shared" si="1"/>
        <v>668568</v>
      </c>
      <c r="F123" s="4">
        <v>135000</v>
      </c>
      <c r="G123" s="4">
        <v>150000</v>
      </c>
      <c r="H123" s="36">
        <v>383568</v>
      </c>
      <c r="I123" s="30">
        <f t="shared" si="0"/>
        <v>5</v>
      </c>
    </row>
    <row r="124" spans="1:9" x14ac:dyDescent="0.3">
      <c r="A124" s="110">
        <v>19</v>
      </c>
      <c r="B124" s="97" t="s">
        <v>29</v>
      </c>
      <c r="C124" s="97" t="s">
        <v>60</v>
      </c>
      <c r="D124" s="21" t="s">
        <v>146</v>
      </c>
      <c r="E124" s="27">
        <f t="shared" si="1"/>
        <v>1933000</v>
      </c>
      <c r="F124" s="4">
        <v>162000</v>
      </c>
      <c r="G124" s="4">
        <v>1430000</v>
      </c>
      <c r="H124" s="36">
        <v>341000</v>
      </c>
      <c r="I124" s="30">
        <f t="shared" si="0"/>
        <v>6</v>
      </c>
    </row>
    <row r="125" spans="1:9" x14ac:dyDescent="0.3">
      <c r="A125" s="110"/>
      <c r="B125" s="97"/>
      <c r="C125" s="97"/>
      <c r="D125" s="21" t="s">
        <v>153</v>
      </c>
      <c r="E125" s="27">
        <f t="shared" si="1"/>
        <v>1771512</v>
      </c>
      <c r="F125" s="4">
        <v>135000</v>
      </c>
      <c r="G125" s="4">
        <v>1500000</v>
      </c>
      <c r="H125" s="36">
        <v>136512</v>
      </c>
      <c r="I125" s="30">
        <f t="shared" si="0"/>
        <v>5</v>
      </c>
    </row>
    <row r="126" spans="1:9" x14ac:dyDescent="0.3">
      <c r="A126" s="110"/>
      <c r="B126" s="97"/>
      <c r="C126" s="97"/>
      <c r="D126" s="21" t="s">
        <v>113</v>
      </c>
      <c r="E126" s="3">
        <f t="shared" si="1"/>
        <v>907500</v>
      </c>
      <c r="F126" s="4">
        <v>108000</v>
      </c>
      <c r="G126" s="4">
        <v>690000</v>
      </c>
      <c r="H126" s="36">
        <v>109500</v>
      </c>
      <c r="I126" s="30">
        <f t="shared" si="0"/>
        <v>4</v>
      </c>
    </row>
    <row r="127" spans="1:9" x14ac:dyDescent="0.3">
      <c r="A127" s="110"/>
      <c r="B127" s="97"/>
      <c r="C127" s="97"/>
      <c r="D127" s="21" t="s">
        <v>104</v>
      </c>
      <c r="E127" s="3">
        <f t="shared" si="1"/>
        <v>2755282</v>
      </c>
      <c r="F127" s="4">
        <v>108000</v>
      </c>
      <c r="G127" s="4">
        <v>1600000</v>
      </c>
      <c r="H127" s="36">
        <v>1047282</v>
      </c>
      <c r="I127" s="30">
        <f t="shared" si="0"/>
        <v>4</v>
      </c>
    </row>
    <row r="128" spans="1:9" x14ac:dyDescent="0.3">
      <c r="A128" s="110"/>
      <c r="B128" s="97"/>
      <c r="C128" s="97"/>
      <c r="D128" s="21" t="s">
        <v>104</v>
      </c>
      <c r="E128" s="3">
        <f t="shared" si="1"/>
        <v>427000</v>
      </c>
      <c r="F128" s="4">
        <v>27000</v>
      </c>
      <c r="G128" s="4">
        <v>400000</v>
      </c>
      <c r="H128" s="36"/>
      <c r="I128" s="30">
        <f t="shared" si="0"/>
        <v>1</v>
      </c>
    </row>
    <row r="129" spans="1:9" x14ac:dyDescent="0.3">
      <c r="A129" s="110"/>
      <c r="B129" s="97"/>
      <c r="C129" s="97"/>
      <c r="D129" s="21" t="s">
        <v>102</v>
      </c>
      <c r="E129" s="3">
        <f t="shared" si="1"/>
        <v>2947729</v>
      </c>
      <c r="F129" s="4">
        <v>81000</v>
      </c>
      <c r="G129" s="4">
        <v>2040000</v>
      </c>
      <c r="H129" s="36">
        <v>826729</v>
      </c>
      <c r="I129" s="30">
        <f t="shared" si="0"/>
        <v>3</v>
      </c>
    </row>
    <row r="130" spans="1:9" x14ac:dyDescent="0.3">
      <c r="A130" s="110"/>
      <c r="B130" s="97"/>
      <c r="C130" s="97"/>
      <c r="D130" s="21" t="s">
        <v>479</v>
      </c>
      <c r="E130" s="3">
        <f t="shared" si="1"/>
        <v>1384488</v>
      </c>
      <c r="F130" s="4">
        <v>81000</v>
      </c>
      <c r="G130" s="4">
        <v>1170000</v>
      </c>
      <c r="H130" s="36">
        <v>133488</v>
      </c>
      <c r="I130" s="30">
        <f t="shared" si="0"/>
        <v>3</v>
      </c>
    </row>
    <row r="131" spans="1:9" x14ac:dyDescent="0.3">
      <c r="A131" s="110"/>
      <c r="B131" s="97"/>
      <c r="C131" s="97"/>
      <c r="D131" s="21" t="s">
        <v>482</v>
      </c>
      <c r="E131" s="3">
        <f t="shared" si="1"/>
        <v>2409000</v>
      </c>
      <c r="F131" s="4">
        <v>108000</v>
      </c>
      <c r="G131" s="4">
        <v>1800000</v>
      </c>
      <c r="H131" s="36">
        <v>501000</v>
      </c>
      <c r="I131" s="30">
        <f t="shared" si="0"/>
        <v>4</v>
      </c>
    </row>
    <row r="132" spans="1:9" x14ac:dyDescent="0.3">
      <c r="A132" s="110"/>
      <c r="B132" s="97"/>
      <c r="C132" s="97"/>
      <c r="D132" s="23" t="s">
        <v>532</v>
      </c>
      <c r="E132" s="3">
        <f t="shared" si="1"/>
        <v>571400</v>
      </c>
      <c r="F132" s="4">
        <v>27000</v>
      </c>
      <c r="G132" s="4">
        <v>350000</v>
      </c>
      <c r="H132" s="36">
        <v>194400</v>
      </c>
      <c r="I132" s="30">
        <f t="shared" si="0"/>
        <v>1</v>
      </c>
    </row>
    <row r="133" spans="1:9" x14ac:dyDescent="0.3">
      <c r="A133" s="110"/>
      <c r="B133" s="97"/>
      <c r="C133" s="97"/>
      <c r="D133" s="21" t="s">
        <v>124</v>
      </c>
      <c r="E133" s="3">
        <f t="shared" si="1"/>
        <v>1722984</v>
      </c>
      <c r="F133" s="4">
        <v>27000</v>
      </c>
      <c r="G133" s="4">
        <v>450000</v>
      </c>
      <c r="H133" s="36">
        <v>1245984</v>
      </c>
      <c r="I133" s="30">
        <f t="shared" si="0"/>
        <v>1</v>
      </c>
    </row>
    <row r="134" spans="1:9" x14ac:dyDescent="0.3">
      <c r="A134" s="110"/>
      <c r="B134" s="97"/>
      <c r="C134" s="97"/>
      <c r="D134" s="21" t="s">
        <v>480</v>
      </c>
      <c r="E134" s="3">
        <f t="shared" si="1"/>
        <v>856848</v>
      </c>
      <c r="F134" s="4">
        <v>81000</v>
      </c>
      <c r="G134" s="4">
        <v>651000</v>
      </c>
      <c r="H134" s="36">
        <v>124848</v>
      </c>
      <c r="I134" s="30">
        <f t="shared" si="0"/>
        <v>3</v>
      </c>
    </row>
    <row r="135" spans="1:9" x14ac:dyDescent="0.3">
      <c r="A135" s="110"/>
      <c r="B135" s="97"/>
      <c r="C135" s="97"/>
      <c r="D135" s="21" t="s">
        <v>492</v>
      </c>
      <c r="E135" s="3">
        <f t="shared" si="1"/>
        <v>740704</v>
      </c>
      <c r="F135" s="4">
        <v>54000</v>
      </c>
      <c r="G135" s="4">
        <v>580000</v>
      </c>
      <c r="H135" s="36">
        <v>106704</v>
      </c>
      <c r="I135" s="30">
        <f t="shared" si="0"/>
        <v>2</v>
      </c>
    </row>
    <row r="136" spans="1:9" x14ac:dyDescent="0.3">
      <c r="A136" s="110"/>
      <c r="B136" s="97"/>
      <c r="C136" s="97"/>
      <c r="D136" s="21" t="s">
        <v>220</v>
      </c>
      <c r="E136" s="3">
        <f t="shared" si="1"/>
        <v>516500</v>
      </c>
      <c r="F136" s="4">
        <v>54000</v>
      </c>
      <c r="G136" s="4">
        <v>220000</v>
      </c>
      <c r="H136" s="36">
        <v>242500</v>
      </c>
      <c r="I136" s="30">
        <f t="shared" si="0"/>
        <v>2</v>
      </c>
    </row>
    <row r="137" spans="1:9" x14ac:dyDescent="0.3">
      <c r="A137" s="110"/>
      <c r="B137" s="97"/>
      <c r="C137" s="97"/>
      <c r="D137" s="21" t="s">
        <v>129</v>
      </c>
      <c r="E137" s="3">
        <f t="shared" si="1"/>
        <v>140184</v>
      </c>
      <c r="F137" s="4">
        <v>27000</v>
      </c>
      <c r="G137" s="4"/>
      <c r="H137" s="36">
        <v>113184</v>
      </c>
      <c r="I137" s="30">
        <f t="shared" si="0"/>
        <v>1</v>
      </c>
    </row>
    <row r="138" spans="1:9" x14ac:dyDescent="0.3">
      <c r="A138" s="118">
        <v>20</v>
      </c>
      <c r="B138" s="112" t="s">
        <v>30</v>
      </c>
      <c r="C138" s="112" t="s">
        <v>73</v>
      </c>
      <c r="D138" s="21" t="s">
        <v>509</v>
      </c>
      <c r="E138" s="3">
        <f t="shared" si="1"/>
        <v>241342</v>
      </c>
      <c r="F138" s="4"/>
      <c r="G138" s="4"/>
      <c r="H138" s="36">
        <v>241342</v>
      </c>
    </row>
    <row r="139" spans="1:9" x14ac:dyDescent="0.3">
      <c r="A139" s="120"/>
      <c r="B139" s="114"/>
      <c r="C139" s="114"/>
      <c r="D139" s="21" t="s">
        <v>147</v>
      </c>
      <c r="E139" s="27">
        <f t="shared" si="1"/>
        <v>2235709</v>
      </c>
      <c r="F139" s="4">
        <v>162000</v>
      </c>
      <c r="G139" s="4">
        <v>1200000</v>
      </c>
      <c r="H139" s="36">
        <v>873709</v>
      </c>
      <c r="I139" s="30">
        <f t="shared" si="0"/>
        <v>6</v>
      </c>
    </row>
    <row r="140" spans="1:9" x14ac:dyDescent="0.3">
      <c r="A140" s="118">
        <v>21</v>
      </c>
      <c r="B140" s="112" t="s">
        <v>31</v>
      </c>
      <c r="C140" s="112" t="s">
        <v>72</v>
      </c>
      <c r="D140" s="23" t="s">
        <v>148</v>
      </c>
      <c r="E140" s="27">
        <f t="shared" si="1"/>
        <v>2434311</v>
      </c>
      <c r="F140" s="4">
        <v>162000</v>
      </c>
      <c r="G140" s="4">
        <v>1200000</v>
      </c>
      <c r="H140" s="36">
        <v>1072311</v>
      </c>
      <c r="I140" s="30">
        <f t="shared" si="0"/>
        <v>6</v>
      </c>
    </row>
    <row r="141" spans="1:9" x14ac:dyDescent="0.3">
      <c r="A141" s="119"/>
      <c r="B141" s="113"/>
      <c r="C141" s="113"/>
      <c r="D141" s="23" t="s">
        <v>419</v>
      </c>
      <c r="E141" s="27">
        <f t="shared" si="1"/>
        <v>1424000</v>
      </c>
      <c r="F141" s="4">
        <v>81000</v>
      </c>
      <c r="G141" s="4">
        <v>900000</v>
      </c>
      <c r="H141" s="36">
        <v>443000</v>
      </c>
      <c r="I141" s="30">
        <f t="shared" si="0"/>
        <v>3</v>
      </c>
    </row>
    <row r="142" spans="1:9" x14ac:dyDescent="0.3">
      <c r="A142" s="119"/>
      <c r="B142" s="113"/>
      <c r="C142" s="113"/>
      <c r="D142" s="23" t="s">
        <v>221</v>
      </c>
      <c r="E142" s="27">
        <f t="shared" si="1"/>
        <v>456600</v>
      </c>
      <c r="F142" s="4">
        <v>27000</v>
      </c>
      <c r="G142" s="4">
        <v>300000</v>
      </c>
      <c r="H142" s="36">
        <v>129600</v>
      </c>
      <c r="I142" s="30">
        <f t="shared" si="0"/>
        <v>1</v>
      </c>
    </row>
    <row r="143" spans="1:9" x14ac:dyDescent="0.3">
      <c r="A143" s="119"/>
      <c r="B143" s="113"/>
      <c r="C143" s="113"/>
      <c r="D143" s="23" t="s">
        <v>463</v>
      </c>
      <c r="E143" s="27">
        <f t="shared" si="1"/>
        <v>1013976</v>
      </c>
      <c r="F143" s="4">
        <v>54000</v>
      </c>
      <c r="G143" s="4">
        <v>600000</v>
      </c>
      <c r="H143" s="36">
        <v>359976</v>
      </c>
      <c r="I143" s="30">
        <f t="shared" si="0"/>
        <v>2</v>
      </c>
    </row>
    <row r="144" spans="1:9" x14ac:dyDescent="0.3">
      <c r="A144" s="119"/>
      <c r="B144" s="113"/>
      <c r="C144" s="113"/>
      <c r="D144" s="23" t="s">
        <v>226</v>
      </c>
      <c r="E144" s="27">
        <f t="shared" si="1"/>
        <v>2676920</v>
      </c>
      <c r="F144" s="4">
        <v>243000</v>
      </c>
      <c r="G144" s="4">
        <v>2300000</v>
      </c>
      <c r="H144" s="36">
        <v>133920</v>
      </c>
      <c r="I144" s="30">
        <f t="shared" si="0"/>
        <v>9</v>
      </c>
    </row>
    <row r="145" spans="1:9" x14ac:dyDescent="0.3">
      <c r="A145" s="119"/>
      <c r="B145" s="113"/>
      <c r="C145" s="113"/>
      <c r="D145" s="23" t="s">
        <v>506</v>
      </c>
      <c r="E145" s="27">
        <f t="shared" si="1"/>
        <v>572360</v>
      </c>
      <c r="F145" s="4">
        <v>27000</v>
      </c>
      <c r="G145" s="4">
        <v>300000</v>
      </c>
      <c r="H145" s="36">
        <v>245360</v>
      </c>
      <c r="I145" s="30">
        <f t="shared" si="0"/>
        <v>1</v>
      </c>
    </row>
    <row r="146" spans="1:9" x14ac:dyDescent="0.3">
      <c r="A146" s="119"/>
      <c r="B146" s="113"/>
      <c r="C146" s="113"/>
      <c r="D146" s="23" t="s">
        <v>507</v>
      </c>
      <c r="E146" s="27">
        <f t="shared" si="1"/>
        <v>1037200</v>
      </c>
      <c r="F146" s="4">
        <v>54000</v>
      </c>
      <c r="G146" s="4">
        <v>740000</v>
      </c>
      <c r="H146" s="36">
        <v>243200</v>
      </c>
      <c r="I146" s="30">
        <f t="shared" si="0"/>
        <v>2</v>
      </c>
    </row>
    <row r="147" spans="1:9" x14ac:dyDescent="0.3">
      <c r="A147" s="119"/>
      <c r="B147" s="113"/>
      <c r="C147" s="113"/>
      <c r="D147" s="23" t="s">
        <v>544</v>
      </c>
      <c r="E147" s="27">
        <f t="shared" si="1"/>
        <v>344200</v>
      </c>
      <c r="F147" s="4">
        <v>27000</v>
      </c>
      <c r="G147" s="4">
        <v>220000</v>
      </c>
      <c r="H147" s="36">
        <v>97200</v>
      </c>
      <c r="I147" s="30">
        <f t="shared" si="0"/>
        <v>1</v>
      </c>
    </row>
    <row r="148" spans="1:9" x14ac:dyDescent="0.3">
      <c r="A148" s="119"/>
      <c r="B148" s="113"/>
      <c r="C148" s="113"/>
      <c r="D148" s="23" t="s">
        <v>565</v>
      </c>
      <c r="E148" s="27">
        <f t="shared" si="1"/>
        <v>854400</v>
      </c>
      <c r="F148" s="4">
        <v>60000</v>
      </c>
      <c r="G148" s="4">
        <v>600000</v>
      </c>
      <c r="H148" s="36">
        <v>194400</v>
      </c>
      <c r="I148" s="30">
        <f t="shared" si="0"/>
        <v>2.2222222222222223</v>
      </c>
    </row>
    <row r="149" spans="1:9" x14ac:dyDescent="0.3">
      <c r="A149" s="119"/>
      <c r="B149" s="113"/>
      <c r="C149" s="113"/>
      <c r="D149" s="23" t="s">
        <v>532</v>
      </c>
      <c r="E149" s="27">
        <f t="shared" si="1"/>
        <v>471400</v>
      </c>
      <c r="F149" s="4">
        <v>27000</v>
      </c>
      <c r="G149" s="4">
        <v>250000</v>
      </c>
      <c r="H149" s="36">
        <v>194400</v>
      </c>
      <c r="I149" s="30">
        <f t="shared" si="0"/>
        <v>1</v>
      </c>
    </row>
    <row r="150" spans="1:9" x14ac:dyDescent="0.3">
      <c r="A150" s="120"/>
      <c r="B150" s="114"/>
      <c r="C150" s="114"/>
      <c r="D150" s="23" t="s">
        <v>440</v>
      </c>
      <c r="E150" s="27">
        <f t="shared" si="1"/>
        <v>2544796</v>
      </c>
      <c r="F150" s="4">
        <v>108000</v>
      </c>
      <c r="G150" s="4">
        <v>880000</v>
      </c>
      <c r="H150" s="36">
        <v>1556796</v>
      </c>
      <c r="I150" s="30">
        <f t="shared" si="0"/>
        <v>4</v>
      </c>
    </row>
    <row r="151" spans="1:9" x14ac:dyDescent="0.3">
      <c r="A151" s="110">
        <v>22</v>
      </c>
      <c r="B151" s="97" t="s">
        <v>32</v>
      </c>
      <c r="C151" s="97" t="s">
        <v>59</v>
      </c>
      <c r="D151" s="21" t="s">
        <v>151</v>
      </c>
      <c r="E151" s="27">
        <f t="shared" si="1"/>
        <v>657712</v>
      </c>
      <c r="F151" s="4">
        <v>27000</v>
      </c>
      <c r="G151" s="4">
        <v>180000</v>
      </c>
      <c r="H151" s="36">
        <v>450712</v>
      </c>
      <c r="I151" s="30">
        <f t="shared" si="0"/>
        <v>1</v>
      </c>
    </row>
    <row r="152" spans="1:9" x14ac:dyDescent="0.3">
      <c r="A152" s="110"/>
      <c r="B152" s="97"/>
      <c r="C152" s="97"/>
      <c r="D152" s="21" t="s">
        <v>229</v>
      </c>
      <c r="E152" s="27">
        <f t="shared" si="1"/>
        <v>456302</v>
      </c>
      <c r="F152" s="4">
        <v>54000</v>
      </c>
      <c r="G152" s="4"/>
      <c r="H152" s="36">
        <v>402302</v>
      </c>
      <c r="I152" s="30">
        <f t="shared" si="0"/>
        <v>2</v>
      </c>
    </row>
    <row r="153" spans="1:9" x14ac:dyDescent="0.3">
      <c r="A153" s="110"/>
      <c r="B153" s="97"/>
      <c r="C153" s="97"/>
      <c r="D153" s="21" t="s">
        <v>116</v>
      </c>
      <c r="E153" s="3">
        <f t="shared" si="1"/>
        <v>859097</v>
      </c>
      <c r="F153" s="4">
        <v>27000</v>
      </c>
      <c r="G153" s="4">
        <v>300000</v>
      </c>
      <c r="H153" s="36">
        <v>532097</v>
      </c>
      <c r="I153" s="30">
        <f t="shared" si="0"/>
        <v>1</v>
      </c>
    </row>
    <row r="154" spans="1:9" ht="56.25" x14ac:dyDescent="0.3">
      <c r="A154" s="39">
        <v>23</v>
      </c>
      <c r="B154" s="10" t="s">
        <v>33</v>
      </c>
      <c r="C154" s="10" t="s">
        <v>77</v>
      </c>
      <c r="D154" s="21" t="s">
        <v>155</v>
      </c>
      <c r="E154" s="27">
        <f t="shared" si="1"/>
        <v>968136</v>
      </c>
      <c r="F154" s="4">
        <v>81000</v>
      </c>
      <c r="G154" s="4">
        <v>780000</v>
      </c>
      <c r="H154" s="36">
        <v>107136</v>
      </c>
      <c r="I154" s="30">
        <f t="shared" si="0"/>
        <v>3</v>
      </c>
    </row>
    <row r="155" spans="1:9" ht="56.25" x14ac:dyDescent="0.3">
      <c r="A155" s="39">
        <v>24</v>
      </c>
      <c r="B155" s="10" t="s">
        <v>34</v>
      </c>
      <c r="C155" s="10" t="s">
        <v>76</v>
      </c>
      <c r="D155" s="23" t="s">
        <v>156</v>
      </c>
      <c r="E155" s="27">
        <f t="shared" si="1"/>
        <v>1368719</v>
      </c>
      <c r="F155" s="4">
        <v>81000</v>
      </c>
      <c r="G155" s="4">
        <v>390500</v>
      </c>
      <c r="H155" s="36">
        <v>897219</v>
      </c>
      <c r="I155" s="30">
        <f t="shared" si="0"/>
        <v>3</v>
      </c>
    </row>
    <row r="156" spans="1:9" x14ac:dyDescent="0.3">
      <c r="A156" s="110">
        <v>25</v>
      </c>
      <c r="B156" s="97" t="s">
        <v>35</v>
      </c>
      <c r="C156" s="97" t="s">
        <v>54</v>
      </c>
      <c r="D156" s="21" t="s">
        <v>157</v>
      </c>
      <c r="E156" s="27">
        <f t="shared" si="1"/>
        <v>1525827</v>
      </c>
      <c r="F156" s="4">
        <v>54000</v>
      </c>
      <c r="G156" s="4">
        <v>600000</v>
      </c>
      <c r="H156" s="36">
        <v>871827</v>
      </c>
      <c r="I156" s="30">
        <f t="shared" si="0"/>
        <v>2</v>
      </c>
    </row>
    <row r="157" spans="1:9" x14ac:dyDescent="0.3">
      <c r="A157" s="110"/>
      <c r="B157" s="97"/>
      <c r="C157" s="97"/>
      <c r="D157" s="21" t="s">
        <v>111</v>
      </c>
      <c r="E157" s="3">
        <f t="shared" si="1"/>
        <v>5655229</v>
      </c>
      <c r="F157" s="4">
        <v>513000</v>
      </c>
      <c r="G157" s="4">
        <v>4100000</v>
      </c>
      <c r="H157" s="36">
        <v>1042229</v>
      </c>
      <c r="I157" s="30">
        <f t="shared" si="0"/>
        <v>19</v>
      </c>
    </row>
    <row r="158" spans="1:9" x14ac:dyDescent="0.3">
      <c r="A158" s="110"/>
      <c r="B158" s="97"/>
      <c r="C158" s="97"/>
      <c r="D158" s="21" t="s">
        <v>439</v>
      </c>
      <c r="E158" s="3">
        <f t="shared" si="1"/>
        <v>2083648</v>
      </c>
      <c r="F158" s="4">
        <v>81000</v>
      </c>
      <c r="G158" s="4">
        <v>1050000</v>
      </c>
      <c r="H158" s="36">
        <v>952648</v>
      </c>
      <c r="I158" s="30">
        <f t="shared" si="0"/>
        <v>3</v>
      </c>
    </row>
    <row r="159" spans="1:9" x14ac:dyDescent="0.3">
      <c r="A159" s="110"/>
      <c r="B159" s="97"/>
      <c r="C159" s="97"/>
      <c r="D159" s="21" t="s">
        <v>513</v>
      </c>
      <c r="E159" s="3">
        <f t="shared" si="1"/>
        <v>2616000</v>
      </c>
      <c r="F159" s="4">
        <v>216000</v>
      </c>
      <c r="G159" s="4">
        <v>2400000</v>
      </c>
      <c r="H159" s="36"/>
      <c r="I159" s="30">
        <f t="shared" si="0"/>
        <v>8</v>
      </c>
    </row>
    <row r="160" spans="1:9" x14ac:dyDescent="0.3">
      <c r="A160" s="110"/>
      <c r="B160" s="97"/>
      <c r="C160" s="97"/>
      <c r="D160" s="21" t="s">
        <v>514</v>
      </c>
      <c r="E160" s="3">
        <f t="shared" si="1"/>
        <v>681000</v>
      </c>
      <c r="F160" s="4">
        <v>81000</v>
      </c>
      <c r="G160" s="4">
        <v>600000</v>
      </c>
      <c r="H160" s="36"/>
      <c r="I160" s="30">
        <f t="shared" si="0"/>
        <v>3</v>
      </c>
    </row>
    <row r="161" spans="1:10" x14ac:dyDescent="0.3">
      <c r="A161" s="110"/>
      <c r="B161" s="97"/>
      <c r="C161" s="97"/>
      <c r="D161" s="21" t="s">
        <v>126</v>
      </c>
      <c r="E161" s="3">
        <f t="shared" si="1"/>
        <v>2415501</v>
      </c>
      <c r="F161" s="4">
        <v>108000</v>
      </c>
      <c r="G161" s="4">
        <v>992000</v>
      </c>
      <c r="H161" s="36">
        <v>1315501</v>
      </c>
      <c r="I161" s="30">
        <f t="shared" ref="I161:I187" si="7">+F161/27000</f>
        <v>4</v>
      </c>
    </row>
    <row r="162" spans="1:10" x14ac:dyDescent="0.3">
      <c r="A162" s="111">
        <v>26</v>
      </c>
      <c r="B162" s="102" t="s">
        <v>572</v>
      </c>
      <c r="C162" s="102" t="s">
        <v>61</v>
      </c>
      <c r="D162" s="21" t="s">
        <v>163</v>
      </c>
      <c r="E162" s="27">
        <f t="shared" ref="E162:E176" si="8">+F162+G162+H162</f>
        <v>478120</v>
      </c>
      <c r="F162" s="5">
        <v>27000</v>
      </c>
      <c r="G162" s="5">
        <v>451120</v>
      </c>
      <c r="H162" s="40"/>
      <c r="I162" s="30">
        <f t="shared" si="7"/>
        <v>1</v>
      </c>
    </row>
    <row r="163" spans="1:10" ht="37.5" x14ac:dyDescent="0.3">
      <c r="A163" s="111"/>
      <c r="B163" s="102"/>
      <c r="C163" s="102"/>
      <c r="D163" s="23" t="s">
        <v>162</v>
      </c>
      <c r="E163" s="27">
        <f t="shared" si="8"/>
        <v>3362714</v>
      </c>
      <c r="F163" s="6">
        <v>162000</v>
      </c>
      <c r="G163" s="6">
        <v>2150000</v>
      </c>
      <c r="H163" s="41">
        <v>1050714</v>
      </c>
      <c r="I163" s="30">
        <f t="shared" si="7"/>
        <v>6</v>
      </c>
      <c r="J163" s="11"/>
    </row>
    <row r="164" spans="1:10" x14ac:dyDescent="0.3">
      <c r="A164" s="111"/>
      <c r="B164" s="102"/>
      <c r="C164" s="102"/>
      <c r="D164" s="21" t="s">
        <v>159</v>
      </c>
      <c r="E164" s="3">
        <f t="shared" si="8"/>
        <v>2947729</v>
      </c>
      <c r="F164" s="6">
        <v>81000</v>
      </c>
      <c r="G164" s="6">
        <v>2040000</v>
      </c>
      <c r="H164" s="41">
        <v>826729</v>
      </c>
      <c r="I164" s="30">
        <f t="shared" si="7"/>
        <v>3</v>
      </c>
    </row>
    <row r="165" spans="1:10" x14ac:dyDescent="0.3">
      <c r="A165" s="111"/>
      <c r="B165" s="102"/>
      <c r="C165" s="102"/>
      <c r="D165" s="21" t="s">
        <v>160</v>
      </c>
      <c r="E165" s="3">
        <f t="shared" si="8"/>
        <v>1865532</v>
      </c>
      <c r="F165" s="6">
        <v>54000</v>
      </c>
      <c r="G165" s="6">
        <v>780000</v>
      </c>
      <c r="H165" s="41">
        <v>1031532</v>
      </c>
      <c r="I165" s="30">
        <f t="shared" si="7"/>
        <v>2</v>
      </c>
    </row>
    <row r="166" spans="1:10" x14ac:dyDescent="0.3">
      <c r="A166" s="111"/>
      <c r="B166" s="102"/>
      <c r="C166" s="102"/>
      <c r="D166" s="21" t="s">
        <v>161</v>
      </c>
      <c r="E166" s="3">
        <f t="shared" si="8"/>
        <v>2019341</v>
      </c>
      <c r="F166" s="6">
        <v>54000</v>
      </c>
      <c r="G166" s="6">
        <v>550000</v>
      </c>
      <c r="H166" s="41">
        <v>1415341</v>
      </c>
    </row>
    <row r="167" spans="1:10" x14ac:dyDescent="0.3">
      <c r="A167" s="111"/>
      <c r="B167" s="102"/>
      <c r="C167" s="102"/>
      <c r="D167" s="21" t="s">
        <v>233</v>
      </c>
      <c r="E167" s="3">
        <f t="shared" si="8"/>
        <v>1119971</v>
      </c>
      <c r="F167" s="6">
        <v>54000</v>
      </c>
      <c r="G167" s="6">
        <v>625000</v>
      </c>
      <c r="H167" s="41">
        <v>440971</v>
      </c>
    </row>
    <row r="168" spans="1:10" x14ac:dyDescent="0.3">
      <c r="A168" s="111"/>
      <c r="B168" s="102"/>
      <c r="C168" s="102"/>
      <c r="D168" s="21" t="s">
        <v>458</v>
      </c>
      <c r="E168" s="3">
        <f t="shared" si="8"/>
        <v>1151000</v>
      </c>
      <c r="F168" s="6">
        <v>81000</v>
      </c>
      <c r="G168" s="6">
        <v>1070000</v>
      </c>
      <c r="H168" s="41"/>
    </row>
    <row r="169" spans="1:10" x14ac:dyDescent="0.3">
      <c r="A169" s="111"/>
      <c r="B169" s="102"/>
      <c r="C169" s="102"/>
      <c r="D169" s="21" t="s">
        <v>579</v>
      </c>
      <c r="E169" s="3">
        <f t="shared" si="8"/>
        <v>330000</v>
      </c>
      <c r="F169" s="6">
        <v>30000</v>
      </c>
      <c r="G169" s="6">
        <v>300000</v>
      </c>
      <c r="H169" s="41"/>
    </row>
    <row r="170" spans="1:10" x14ac:dyDescent="0.3">
      <c r="A170" s="111"/>
      <c r="B170" s="102"/>
      <c r="C170" s="102"/>
      <c r="D170" s="21" t="s">
        <v>492</v>
      </c>
      <c r="E170" s="3">
        <f t="shared" si="8"/>
        <v>664000</v>
      </c>
      <c r="F170" s="6">
        <v>54000</v>
      </c>
      <c r="G170" s="6">
        <v>610000</v>
      </c>
      <c r="H170" s="41"/>
    </row>
    <row r="171" spans="1:10" x14ac:dyDescent="0.3">
      <c r="A171" s="111"/>
      <c r="B171" s="102"/>
      <c r="C171" s="102"/>
      <c r="D171" s="21" t="s">
        <v>481</v>
      </c>
      <c r="E171" s="3">
        <f t="shared" si="8"/>
        <v>1131000</v>
      </c>
      <c r="F171" s="6">
        <v>81000</v>
      </c>
      <c r="G171" s="6">
        <v>1050000</v>
      </c>
      <c r="H171" s="41"/>
    </row>
    <row r="172" spans="1:10" x14ac:dyDescent="0.3">
      <c r="A172" s="111"/>
      <c r="B172" s="102"/>
      <c r="C172" s="102"/>
      <c r="D172" s="21" t="s">
        <v>571</v>
      </c>
      <c r="E172" s="3">
        <f t="shared" si="8"/>
        <v>2180800</v>
      </c>
      <c r="F172" s="6"/>
      <c r="G172" s="6"/>
      <c r="H172" s="41">
        <v>2180800</v>
      </c>
      <c r="J172" s="11"/>
    </row>
    <row r="173" spans="1:10" x14ac:dyDescent="0.3">
      <c r="A173" s="111"/>
      <c r="B173" s="102"/>
      <c r="C173" s="102"/>
      <c r="D173" s="21" t="s">
        <v>464</v>
      </c>
      <c r="E173" s="3">
        <f t="shared" si="8"/>
        <v>2132262</v>
      </c>
      <c r="F173" s="6">
        <v>81000</v>
      </c>
      <c r="G173" s="6">
        <v>1500000</v>
      </c>
      <c r="H173" s="41">
        <v>551262</v>
      </c>
    </row>
    <row r="174" spans="1:10" x14ac:dyDescent="0.3">
      <c r="A174" s="111"/>
      <c r="B174" s="102"/>
      <c r="C174" s="102"/>
      <c r="D174" s="21" t="s">
        <v>217</v>
      </c>
      <c r="E174" s="3">
        <f t="shared" si="8"/>
        <v>377000</v>
      </c>
      <c r="F174" s="6">
        <v>27000</v>
      </c>
      <c r="G174" s="6">
        <v>350000</v>
      </c>
      <c r="H174" s="41"/>
    </row>
    <row r="175" spans="1:10" x14ac:dyDescent="0.3">
      <c r="A175" s="111"/>
      <c r="B175" s="102"/>
      <c r="C175" s="102"/>
      <c r="D175" s="21" t="s">
        <v>409</v>
      </c>
      <c r="E175" s="3">
        <f t="shared" si="8"/>
        <v>981000</v>
      </c>
      <c r="F175" s="6">
        <v>81000</v>
      </c>
      <c r="G175" s="6">
        <v>900000</v>
      </c>
      <c r="H175" s="41"/>
      <c r="I175" s="30">
        <f>+F166/27000</f>
        <v>2</v>
      </c>
    </row>
    <row r="176" spans="1:10" x14ac:dyDescent="0.3">
      <c r="A176" s="118">
        <v>27</v>
      </c>
      <c r="B176" s="112" t="s">
        <v>40</v>
      </c>
      <c r="C176" s="112" t="s">
        <v>68</v>
      </c>
      <c r="D176" s="21" t="s">
        <v>436</v>
      </c>
      <c r="E176" s="3">
        <f t="shared" si="8"/>
        <v>618654</v>
      </c>
      <c r="F176" s="6">
        <v>54000</v>
      </c>
      <c r="G176" s="6">
        <v>200000</v>
      </c>
      <c r="H176" s="41">
        <v>364654</v>
      </c>
    </row>
    <row r="177" spans="1:9" x14ac:dyDescent="0.3">
      <c r="A177" s="120"/>
      <c r="B177" s="114"/>
      <c r="C177" s="114"/>
      <c r="D177" s="21" t="s">
        <v>105</v>
      </c>
      <c r="E177" s="3">
        <f t="shared" ref="E177:E230" si="9">+F177+G177+H177</f>
        <v>313390</v>
      </c>
      <c r="F177" s="4">
        <v>54000</v>
      </c>
      <c r="G177" s="4">
        <v>120000</v>
      </c>
      <c r="H177" s="36">
        <v>139390</v>
      </c>
      <c r="I177" s="30">
        <f t="shared" si="7"/>
        <v>2</v>
      </c>
    </row>
    <row r="178" spans="1:9" ht="56.25" x14ac:dyDescent="0.3">
      <c r="A178" s="39">
        <v>28</v>
      </c>
      <c r="B178" s="10" t="s">
        <v>37</v>
      </c>
      <c r="C178" s="10" t="s">
        <v>69</v>
      </c>
      <c r="D178" s="21" t="s">
        <v>105</v>
      </c>
      <c r="E178" s="3">
        <f t="shared" si="9"/>
        <v>385590</v>
      </c>
      <c r="F178" s="4">
        <v>54000</v>
      </c>
      <c r="G178" s="4">
        <v>120000</v>
      </c>
      <c r="H178" s="36">
        <v>211590</v>
      </c>
      <c r="I178" s="30">
        <f t="shared" si="7"/>
        <v>2</v>
      </c>
    </row>
    <row r="179" spans="1:9" ht="37.5" x14ac:dyDescent="0.3">
      <c r="A179" s="39">
        <v>29</v>
      </c>
      <c r="B179" s="10" t="s">
        <v>38</v>
      </c>
      <c r="C179" s="10" t="s">
        <v>84</v>
      </c>
      <c r="D179" s="21" t="s">
        <v>106</v>
      </c>
      <c r="E179" s="3">
        <f t="shared" si="9"/>
        <v>1389008</v>
      </c>
      <c r="F179" s="4">
        <v>162000</v>
      </c>
      <c r="G179" s="4">
        <v>1100000</v>
      </c>
      <c r="H179" s="36">
        <v>127008</v>
      </c>
      <c r="I179" s="30">
        <f t="shared" si="7"/>
        <v>6</v>
      </c>
    </row>
    <row r="180" spans="1:9" x14ac:dyDescent="0.3">
      <c r="A180" s="118">
        <v>30</v>
      </c>
      <c r="B180" s="112" t="s">
        <v>397</v>
      </c>
      <c r="C180" s="112" t="s">
        <v>70</v>
      </c>
      <c r="D180" s="21" t="s">
        <v>500</v>
      </c>
      <c r="E180" s="3">
        <f t="shared" si="9"/>
        <v>858880</v>
      </c>
      <c r="F180" s="4">
        <v>108000</v>
      </c>
      <c r="G180" s="4">
        <v>370000</v>
      </c>
      <c r="H180" s="36">
        <v>380880</v>
      </c>
    </row>
    <row r="181" spans="1:9" ht="18.75" customHeight="1" x14ac:dyDescent="0.3">
      <c r="A181" s="120"/>
      <c r="B181" s="114"/>
      <c r="C181" s="114"/>
      <c r="D181" s="21" t="s">
        <v>107</v>
      </c>
      <c r="E181" s="3">
        <f t="shared" si="9"/>
        <v>654000</v>
      </c>
      <c r="F181" s="4">
        <v>54000</v>
      </c>
      <c r="G181" s="4">
        <v>200000</v>
      </c>
      <c r="H181" s="36">
        <v>400000</v>
      </c>
      <c r="I181" s="30">
        <f t="shared" si="7"/>
        <v>2</v>
      </c>
    </row>
    <row r="182" spans="1:9" x14ac:dyDescent="0.3">
      <c r="A182" s="118"/>
      <c r="B182" s="112" t="s">
        <v>411</v>
      </c>
      <c r="C182" s="112" t="s">
        <v>410</v>
      </c>
      <c r="D182" s="21" t="s">
        <v>409</v>
      </c>
      <c r="E182" s="3">
        <f>+F182+G182+H182</f>
        <v>891000</v>
      </c>
      <c r="F182" s="4">
        <v>81000</v>
      </c>
      <c r="G182" s="4">
        <v>810000</v>
      </c>
      <c r="H182" s="36"/>
    </row>
    <row r="183" spans="1:9" x14ac:dyDescent="0.3">
      <c r="A183" s="119"/>
      <c r="B183" s="113"/>
      <c r="C183" s="113"/>
      <c r="D183" s="21" t="s">
        <v>457</v>
      </c>
      <c r="E183" s="3">
        <f>+F183+G183+H183</f>
        <v>654000</v>
      </c>
      <c r="F183" s="4">
        <v>54000</v>
      </c>
      <c r="G183" s="4">
        <v>600000</v>
      </c>
      <c r="H183" s="36"/>
    </row>
    <row r="184" spans="1:9" x14ac:dyDescent="0.3">
      <c r="A184" s="119"/>
      <c r="B184" s="113"/>
      <c r="C184" s="113"/>
      <c r="D184" s="21" t="s">
        <v>183</v>
      </c>
      <c r="E184" s="3">
        <f>+F184+G184+H184</f>
        <v>660000</v>
      </c>
      <c r="F184" s="4">
        <v>60000</v>
      </c>
      <c r="G184" s="4">
        <v>600000</v>
      </c>
      <c r="H184" s="36"/>
    </row>
    <row r="185" spans="1:9" x14ac:dyDescent="0.3">
      <c r="A185" s="119"/>
      <c r="B185" s="113"/>
      <c r="C185" s="113"/>
      <c r="D185" s="21" t="s">
        <v>475</v>
      </c>
      <c r="E185" s="3">
        <f>+F185+G185+H185</f>
        <v>1635000</v>
      </c>
      <c r="F185" s="4">
        <v>135000</v>
      </c>
      <c r="G185" s="4">
        <v>1500000</v>
      </c>
      <c r="H185" s="36"/>
    </row>
    <row r="186" spans="1:9" x14ac:dyDescent="0.3">
      <c r="A186" s="120"/>
      <c r="B186" s="114"/>
      <c r="C186" s="114" t="s">
        <v>410</v>
      </c>
      <c r="D186" s="21" t="s">
        <v>429</v>
      </c>
      <c r="E186" s="3">
        <f>+F186+G186+H186</f>
        <v>891000</v>
      </c>
      <c r="F186" s="4">
        <v>81000</v>
      </c>
      <c r="G186" s="4">
        <v>810000</v>
      </c>
      <c r="H186" s="36"/>
      <c r="I186" s="30">
        <f>+F182/27000</f>
        <v>3</v>
      </c>
    </row>
    <row r="187" spans="1:9" ht="56.25" x14ac:dyDescent="0.3">
      <c r="A187" s="39">
        <v>31</v>
      </c>
      <c r="B187" s="10" t="s">
        <v>398</v>
      </c>
      <c r="C187" s="10" t="s">
        <v>85</v>
      </c>
      <c r="D187" s="21" t="s">
        <v>108</v>
      </c>
      <c r="E187" s="3">
        <f t="shared" si="9"/>
        <v>0</v>
      </c>
      <c r="F187" s="4"/>
      <c r="G187" s="4"/>
      <c r="H187" s="36"/>
      <c r="I187" s="30">
        <f t="shared" si="7"/>
        <v>0</v>
      </c>
    </row>
    <row r="188" spans="1:9" x14ac:dyDescent="0.3">
      <c r="A188" s="118">
        <v>32</v>
      </c>
      <c r="B188" s="112" t="s">
        <v>41</v>
      </c>
      <c r="C188" s="112" t="s">
        <v>71</v>
      </c>
      <c r="D188" s="21" t="s">
        <v>480</v>
      </c>
      <c r="E188" s="3">
        <f t="shared" si="9"/>
        <v>1255848</v>
      </c>
      <c r="F188" s="4">
        <v>81000</v>
      </c>
      <c r="G188" s="4">
        <v>1050000</v>
      </c>
      <c r="H188" s="36">
        <v>124848</v>
      </c>
    </row>
    <row r="189" spans="1:9" x14ac:dyDescent="0.3">
      <c r="A189" s="119"/>
      <c r="B189" s="113"/>
      <c r="C189" s="113"/>
      <c r="D189" s="21" t="s">
        <v>479</v>
      </c>
      <c r="E189" s="3">
        <f t="shared" si="9"/>
        <v>1380168</v>
      </c>
      <c r="F189" s="4">
        <v>81000</v>
      </c>
      <c r="G189" s="4">
        <v>1170000</v>
      </c>
      <c r="H189" s="36">
        <v>129168</v>
      </c>
    </row>
    <row r="190" spans="1:9" x14ac:dyDescent="0.3">
      <c r="A190" s="119"/>
      <c r="B190" s="113"/>
      <c r="C190" s="113"/>
      <c r="D190" s="21" t="s">
        <v>504</v>
      </c>
      <c r="E190" s="3">
        <f t="shared" si="9"/>
        <v>741568</v>
      </c>
      <c r="F190" s="4">
        <v>54000</v>
      </c>
      <c r="G190" s="4">
        <v>580000</v>
      </c>
      <c r="H190" s="36">
        <v>107568</v>
      </c>
    </row>
    <row r="191" spans="1:9" x14ac:dyDescent="0.3">
      <c r="A191" s="119"/>
      <c r="B191" s="113"/>
      <c r="C191" s="113"/>
      <c r="D191" s="21" t="s">
        <v>482</v>
      </c>
      <c r="E191" s="3">
        <f t="shared" si="9"/>
        <v>2474000</v>
      </c>
      <c r="F191" s="4">
        <v>108000</v>
      </c>
      <c r="G191" s="4">
        <v>1800000</v>
      </c>
      <c r="H191" s="36">
        <v>566000</v>
      </c>
    </row>
    <row r="192" spans="1:9" x14ac:dyDescent="0.3">
      <c r="A192" s="119"/>
      <c r="B192" s="113"/>
      <c r="C192" s="113"/>
      <c r="D192" s="21" t="s">
        <v>217</v>
      </c>
      <c r="E192" s="3">
        <f t="shared" si="9"/>
        <v>471400</v>
      </c>
      <c r="F192" s="4">
        <v>27000</v>
      </c>
      <c r="G192" s="4">
        <v>250000</v>
      </c>
      <c r="H192" s="36">
        <v>194400</v>
      </c>
    </row>
    <row r="193" spans="1:10" x14ac:dyDescent="0.3">
      <c r="A193" s="119"/>
      <c r="B193" s="113"/>
      <c r="C193" s="113"/>
      <c r="D193" s="21" t="s">
        <v>524</v>
      </c>
      <c r="E193" s="3">
        <f t="shared" si="9"/>
        <v>563687</v>
      </c>
      <c r="F193" s="4">
        <v>54000</v>
      </c>
      <c r="G193" s="4">
        <v>108000</v>
      </c>
      <c r="H193" s="36">
        <v>401687</v>
      </c>
    </row>
    <row r="194" spans="1:10" ht="37.5" x14ac:dyDescent="0.3">
      <c r="A194" s="120"/>
      <c r="B194" s="114"/>
      <c r="C194" s="114"/>
      <c r="D194" s="23" t="s">
        <v>114</v>
      </c>
      <c r="E194" s="3">
        <f t="shared" si="9"/>
        <v>2987329</v>
      </c>
      <c r="F194" s="4">
        <v>135000</v>
      </c>
      <c r="G194" s="4">
        <v>2200000</v>
      </c>
      <c r="H194" s="36">
        <v>652329</v>
      </c>
      <c r="I194" s="30">
        <f>+F194/27000</f>
        <v>5</v>
      </c>
    </row>
    <row r="195" spans="1:10" ht="37.5" x14ac:dyDescent="0.3">
      <c r="A195" s="39">
        <v>33</v>
      </c>
      <c r="B195" s="10" t="s">
        <v>399</v>
      </c>
      <c r="C195" s="10" t="s">
        <v>400</v>
      </c>
      <c r="D195" s="42" t="s">
        <v>401</v>
      </c>
      <c r="E195" s="27">
        <f t="shared" si="9"/>
        <v>14515453</v>
      </c>
      <c r="F195" s="4">
        <f>1731411+230000</f>
        <v>1961411</v>
      </c>
      <c r="G195" s="4">
        <v>3885430</v>
      </c>
      <c r="H195" s="36">
        <v>8668612</v>
      </c>
      <c r="I195" s="30">
        <f t="shared" ref="I195:I229" si="10">+F195/27000</f>
        <v>72.644851851851854</v>
      </c>
    </row>
    <row r="196" spans="1:10" ht="56.25" x14ac:dyDescent="0.3">
      <c r="A196" s="39">
        <v>34</v>
      </c>
      <c r="B196" s="10" t="s">
        <v>402</v>
      </c>
      <c r="C196" s="10" t="s">
        <v>403</v>
      </c>
      <c r="D196" s="42" t="s">
        <v>404</v>
      </c>
      <c r="E196" s="37">
        <f t="shared" si="9"/>
        <v>698870</v>
      </c>
      <c r="F196" s="4"/>
      <c r="G196" s="38">
        <v>698870</v>
      </c>
      <c r="H196" s="36"/>
      <c r="I196" s="30">
        <f t="shared" si="10"/>
        <v>0</v>
      </c>
    </row>
    <row r="197" spans="1:10" ht="35.25" customHeight="1" x14ac:dyDescent="0.3">
      <c r="A197" s="115"/>
      <c r="B197" s="112" t="s">
        <v>487</v>
      </c>
      <c r="C197" s="112" t="s">
        <v>85</v>
      </c>
      <c r="D197" s="21" t="s">
        <v>405</v>
      </c>
      <c r="E197" s="3">
        <f t="shared" si="9"/>
        <v>830000</v>
      </c>
      <c r="F197" s="4">
        <v>54000</v>
      </c>
      <c r="G197" s="4">
        <v>440000</v>
      </c>
      <c r="H197" s="36">
        <v>336000</v>
      </c>
    </row>
    <row r="198" spans="1:10" ht="35.25" customHeight="1" x14ac:dyDescent="0.3">
      <c r="A198" s="116"/>
      <c r="B198" s="113"/>
      <c r="C198" s="113"/>
      <c r="D198" s="21" t="s">
        <v>488</v>
      </c>
      <c r="E198" s="3">
        <f t="shared" si="9"/>
        <v>1258490</v>
      </c>
      <c r="F198" s="4">
        <v>108000</v>
      </c>
      <c r="G198" s="4">
        <v>880000</v>
      </c>
      <c r="H198" s="36">
        <v>270490</v>
      </c>
    </row>
    <row r="199" spans="1:10" x14ac:dyDescent="0.3">
      <c r="A199" s="117"/>
      <c r="B199" s="114"/>
      <c r="C199" s="114"/>
      <c r="D199" s="21" t="s">
        <v>418</v>
      </c>
      <c r="E199" s="3">
        <f t="shared" si="9"/>
        <v>981000</v>
      </c>
      <c r="F199" s="4">
        <v>81000</v>
      </c>
      <c r="G199" s="4">
        <v>900000</v>
      </c>
      <c r="H199" s="36"/>
    </row>
    <row r="200" spans="1:10" x14ac:dyDescent="0.3">
      <c r="A200" s="118">
        <v>35</v>
      </c>
      <c r="B200" s="112" t="s">
        <v>42</v>
      </c>
      <c r="C200" s="112" t="s">
        <v>90</v>
      </c>
      <c r="D200" s="21" t="s">
        <v>536</v>
      </c>
      <c r="E200" s="3">
        <f t="shared" si="9"/>
        <v>1392672</v>
      </c>
      <c r="F200" s="4">
        <v>108000</v>
      </c>
      <c r="G200" s="4">
        <v>1200000</v>
      </c>
      <c r="H200" s="36">
        <v>84672</v>
      </c>
    </row>
    <row r="201" spans="1:10" x14ac:dyDescent="0.3">
      <c r="A201" s="119"/>
      <c r="B201" s="113"/>
      <c r="C201" s="113"/>
      <c r="D201" s="21" t="s">
        <v>208</v>
      </c>
      <c r="E201" s="3">
        <f t="shared" si="9"/>
        <v>1015672</v>
      </c>
      <c r="F201" s="4">
        <v>81000</v>
      </c>
      <c r="G201" s="4">
        <v>642672</v>
      </c>
      <c r="H201" s="36">
        <v>292000</v>
      </c>
    </row>
    <row r="202" spans="1:10" x14ac:dyDescent="0.3">
      <c r="A202" s="120"/>
      <c r="B202" s="114"/>
      <c r="C202" s="114"/>
      <c r="D202" s="21" t="s">
        <v>406</v>
      </c>
      <c r="E202" s="3">
        <f>+F202+G202+H202</f>
        <v>2182000</v>
      </c>
      <c r="F202" s="4">
        <v>216000</v>
      </c>
      <c r="G202" s="4">
        <v>1600000</v>
      </c>
      <c r="H202" s="36">
        <v>366000</v>
      </c>
      <c r="I202" s="30">
        <f t="shared" si="10"/>
        <v>8</v>
      </c>
      <c r="J202" s="11"/>
    </row>
    <row r="203" spans="1:10" x14ac:dyDescent="0.3">
      <c r="A203" s="118">
        <v>36</v>
      </c>
      <c r="B203" s="112" t="s">
        <v>518</v>
      </c>
      <c r="C203" s="112" t="s">
        <v>89</v>
      </c>
      <c r="D203" s="21" t="s">
        <v>99</v>
      </c>
      <c r="E203" s="3">
        <f>+F203+G203+H203</f>
        <v>2585360</v>
      </c>
      <c r="F203" s="4">
        <v>216000</v>
      </c>
      <c r="G203" s="4">
        <v>2240000</v>
      </c>
      <c r="H203" s="36">
        <v>129360</v>
      </c>
    </row>
    <row r="204" spans="1:10" x14ac:dyDescent="0.3">
      <c r="A204" s="119"/>
      <c r="B204" s="113"/>
      <c r="C204" s="113"/>
      <c r="D204" s="21" t="s">
        <v>519</v>
      </c>
      <c r="E204" s="3">
        <f>+F204+G204+H204</f>
        <v>1531880</v>
      </c>
      <c r="F204" s="4">
        <v>135000</v>
      </c>
      <c r="G204" s="4">
        <v>1250000</v>
      </c>
      <c r="H204" s="36">
        <v>146880</v>
      </c>
    </row>
    <row r="205" spans="1:10" x14ac:dyDescent="0.3">
      <c r="A205" s="119"/>
      <c r="B205" s="113"/>
      <c r="C205" s="113"/>
      <c r="D205" s="21" t="s">
        <v>535</v>
      </c>
      <c r="E205" s="3">
        <f>+F205+G205+H205</f>
        <v>1260600</v>
      </c>
      <c r="F205" s="4">
        <v>81000</v>
      </c>
      <c r="G205" s="4">
        <v>1050000</v>
      </c>
      <c r="H205" s="36">
        <v>129600</v>
      </c>
    </row>
    <row r="206" spans="1:10" ht="36.75" customHeight="1" x14ac:dyDescent="0.3">
      <c r="A206" s="120"/>
      <c r="B206" s="114"/>
      <c r="C206" s="114"/>
      <c r="D206" s="21" t="s">
        <v>430</v>
      </c>
      <c r="E206" s="3">
        <f>+F206+G206+H206</f>
        <v>1133000</v>
      </c>
      <c r="F206" s="4">
        <v>54000</v>
      </c>
      <c r="G206" s="4">
        <v>800000</v>
      </c>
      <c r="H206" s="36">
        <v>279000</v>
      </c>
      <c r="I206" s="30">
        <f t="shared" si="10"/>
        <v>2</v>
      </c>
    </row>
    <row r="207" spans="1:10" x14ac:dyDescent="0.3">
      <c r="A207" s="118">
        <v>37</v>
      </c>
      <c r="B207" s="112" t="s">
        <v>44</v>
      </c>
      <c r="C207" s="112" t="s">
        <v>64</v>
      </c>
      <c r="D207" s="21" t="s">
        <v>97</v>
      </c>
      <c r="E207" s="3">
        <f t="shared" ref="E207:E212" si="11">+F207+G207+H207</f>
        <v>1597152</v>
      </c>
      <c r="F207" s="4">
        <v>216000</v>
      </c>
      <c r="G207" s="4">
        <v>1290000</v>
      </c>
      <c r="H207" s="36">
        <v>91152</v>
      </c>
    </row>
    <row r="208" spans="1:10" x14ac:dyDescent="0.3">
      <c r="A208" s="119"/>
      <c r="B208" s="113"/>
      <c r="C208" s="113"/>
      <c r="D208" s="21" t="s">
        <v>250</v>
      </c>
      <c r="E208" s="3">
        <f t="shared" si="11"/>
        <v>451736</v>
      </c>
      <c r="F208" s="4">
        <v>27000</v>
      </c>
      <c r="G208" s="4">
        <v>350000</v>
      </c>
      <c r="H208" s="36">
        <v>74736</v>
      </c>
    </row>
    <row r="209" spans="1:9" x14ac:dyDescent="0.3">
      <c r="A209" s="119"/>
      <c r="B209" s="113"/>
      <c r="C209" s="113"/>
      <c r="D209" s="21" t="s">
        <v>490</v>
      </c>
      <c r="E209" s="3">
        <f t="shared" si="11"/>
        <v>1140600</v>
      </c>
      <c r="F209" s="4">
        <v>81000</v>
      </c>
      <c r="G209" s="4">
        <v>930000</v>
      </c>
      <c r="H209" s="36">
        <v>129600</v>
      </c>
    </row>
    <row r="210" spans="1:9" x14ac:dyDescent="0.3">
      <c r="A210" s="119"/>
      <c r="B210" s="113"/>
      <c r="C210" s="113"/>
      <c r="D210" s="21" t="s">
        <v>250</v>
      </c>
      <c r="E210" s="3">
        <f t="shared" si="11"/>
        <v>350000</v>
      </c>
      <c r="F210" s="28"/>
      <c r="G210" s="4">
        <v>350000</v>
      </c>
      <c r="H210" s="36"/>
    </row>
    <row r="211" spans="1:9" x14ac:dyDescent="0.3">
      <c r="A211" s="119"/>
      <c r="B211" s="113"/>
      <c r="C211" s="113"/>
      <c r="D211" s="21" t="s">
        <v>535</v>
      </c>
      <c r="E211" s="3">
        <f t="shared" si="11"/>
        <v>1260600</v>
      </c>
      <c r="F211" s="53">
        <v>81000</v>
      </c>
      <c r="G211" s="4">
        <v>1050000</v>
      </c>
      <c r="H211" s="36">
        <v>129600</v>
      </c>
    </row>
    <row r="212" spans="1:9" x14ac:dyDescent="0.3">
      <c r="A212" s="119"/>
      <c r="B212" s="113"/>
      <c r="C212" s="113"/>
      <c r="D212" s="21" t="s">
        <v>252</v>
      </c>
      <c r="E212" s="3">
        <f t="shared" si="11"/>
        <v>327096</v>
      </c>
      <c r="F212" s="4">
        <v>27000</v>
      </c>
      <c r="G212" s="4">
        <v>180000</v>
      </c>
      <c r="H212" s="36">
        <v>120096</v>
      </c>
    </row>
    <row r="213" spans="1:9" x14ac:dyDescent="0.3">
      <c r="A213" s="120"/>
      <c r="B213" s="114"/>
      <c r="C213" s="114"/>
      <c r="D213" s="21" t="s">
        <v>435</v>
      </c>
      <c r="E213" s="3">
        <f t="shared" si="9"/>
        <v>1583147</v>
      </c>
      <c r="F213" s="4">
        <v>54000</v>
      </c>
      <c r="G213" s="4">
        <v>440000</v>
      </c>
      <c r="H213" s="36">
        <v>1089147</v>
      </c>
      <c r="I213" s="30">
        <f t="shared" si="10"/>
        <v>2</v>
      </c>
    </row>
    <row r="214" spans="1:9" ht="56.25" x14ac:dyDescent="0.3">
      <c r="A214" s="39">
        <v>38</v>
      </c>
      <c r="B214" s="10" t="s">
        <v>45</v>
      </c>
      <c r="C214" s="10" t="s">
        <v>62</v>
      </c>
      <c r="D214" s="21" t="s">
        <v>96</v>
      </c>
      <c r="E214" s="3">
        <f t="shared" si="9"/>
        <v>1718254</v>
      </c>
      <c r="F214" s="4">
        <v>81000</v>
      </c>
      <c r="G214" s="4">
        <v>750000</v>
      </c>
      <c r="H214" s="36">
        <v>887254</v>
      </c>
      <c r="I214" s="30">
        <f t="shared" si="10"/>
        <v>3</v>
      </c>
    </row>
    <row r="215" spans="1:9" ht="56.25" x14ac:dyDescent="0.3">
      <c r="A215" s="39">
        <v>39</v>
      </c>
      <c r="B215" s="10" t="s">
        <v>46</v>
      </c>
      <c r="C215" s="10" t="s">
        <v>66</v>
      </c>
      <c r="D215" s="21" t="s">
        <v>95</v>
      </c>
      <c r="E215" s="3">
        <f t="shared" si="9"/>
        <v>416000</v>
      </c>
      <c r="F215" s="4">
        <v>216000</v>
      </c>
      <c r="G215" s="4"/>
      <c r="H215" s="36">
        <v>200000</v>
      </c>
      <c r="I215" s="30">
        <f t="shared" si="10"/>
        <v>8</v>
      </c>
    </row>
    <row r="216" spans="1:9" ht="93.75" x14ac:dyDescent="0.3">
      <c r="A216" s="39">
        <v>40</v>
      </c>
      <c r="B216" s="10" t="s">
        <v>47</v>
      </c>
      <c r="C216" s="10" t="s">
        <v>65</v>
      </c>
      <c r="D216" s="21" t="s">
        <v>94</v>
      </c>
      <c r="E216" s="3">
        <f t="shared" si="9"/>
        <v>2624682</v>
      </c>
      <c r="F216" s="4">
        <v>216000</v>
      </c>
      <c r="G216" s="4">
        <v>1600000</v>
      </c>
      <c r="H216" s="36">
        <v>808682</v>
      </c>
      <c r="I216" s="30">
        <f t="shared" si="10"/>
        <v>8</v>
      </c>
    </row>
    <row r="217" spans="1:9" x14ac:dyDescent="0.3">
      <c r="A217" s="118">
        <v>41</v>
      </c>
      <c r="B217" s="112" t="s">
        <v>453</v>
      </c>
      <c r="C217" s="112" t="s">
        <v>63</v>
      </c>
      <c r="D217" s="21" t="s">
        <v>545</v>
      </c>
      <c r="E217" s="3">
        <f t="shared" si="9"/>
        <v>1260600</v>
      </c>
      <c r="F217" s="4">
        <v>81000</v>
      </c>
      <c r="G217" s="4">
        <v>1050000</v>
      </c>
      <c r="H217" s="36">
        <v>129600</v>
      </c>
      <c r="I217" s="30">
        <f t="shared" si="10"/>
        <v>3</v>
      </c>
    </row>
    <row r="218" spans="1:9" ht="66" customHeight="1" x14ac:dyDescent="0.3">
      <c r="A218" s="120"/>
      <c r="B218" s="114"/>
      <c r="C218" s="114"/>
      <c r="D218" s="21" t="s">
        <v>93</v>
      </c>
      <c r="E218" s="3">
        <f t="shared" si="9"/>
        <v>1996493</v>
      </c>
      <c r="F218" s="4">
        <v>216000</v>
      </c>
      <c r="G218" s="4">
        <v>1440000</v>
      </c>
      <c r="H218" s="36">
        <v>340493</v>
      </c>
      <c r="I218" s="30">
        <f t="shared" si="10"/>
        <v>8</v>
      </c>
    </row>
    <row r="219" spans="1:9" x14ac:dyDescent="0.3">
      <c r="A219" s="110">
        <v>42</v>
      </c>
      <c r="B219" s="97" t="s">
        <v>49</v>
      </c>
      <c r="C219" s="97" t="s">
        <v>53</v>
      </c>
      <c r="D219" s="21" t="s">
        <v>117</v>
      </c>
      <c r="E219" s="3">
        <f t="shared" ref="E219:E226" si="12">+F219+G219+H219</f>
        <v>2635552</v>
      </c>
      <c r="F219" s="4">
        <v>405000</v>
      </c>
      <c r="G219" s="4">
        <v>2080000</v>
      </c>
      <c r="H219" s="36">
        <v>150552</v>
      </c>
      <c r="I219" s="30">
        <f t="shared" si="10"/>
        <v>15</v>
      </c>
    </row>
    <row r="220" spans="1:9" x14ac:dyDescent="0.3">
      <c r="A220" s="110"/>
      <c r="B220" s="97"/>
      <c r="C220" s="97"/>
      <c r="D220" s="21" t="s">
        <v>119</v>
      </c>
      <c r="E220" s="3">
        <f t="shared" si="12"/>
        <v>2165597</v>
      </c>
      <c r="F220" s="4">
        <v>189000</v>
      </c>
      <c r="G220" s="4">
        <v>1460000</v>
      </c>
      <c r="H220" s="36">
        <v>516597</v>
      </c>
    </row>
    <row r="221" spans="1:9" x14ac:dyDescent="0.3">
      <c r="A221" s="110"/>
      <c r="B221" s="97"/>
      <c r="C221" s="97"/>
      <c r="D221" s="21" t="s">
        <v>414</v>
      </c>
      <c r="E221" s="3">
        <f t="shared" si="12"/>
        <v>983000</v>
      </c>
      <c r="F221" s="4">
        <v>81000</v>
      </c>
      <c r="G221" s="4">
        <v>690000</v>
      </c>
      <c r="H221" s="36">
        <v>212000</v>
      </c>
    </row>
    <row r="222" spans="1:9" x14ac:dyDescent="0.3">
      <c r="A222" s="110"/>
      <c r="B222" s="97"/>
      <c r="C222" s="97"/>
      <c r="D222" s="21" t="s">
        <v>415</v>
      </c>
      <c r="E222" s="3">
        <f t="shared" si="12"/>
        <v>867000</v>
      </c>
      <c r="F222" s="4">
        <v>54000</v>
      </c>
      <c r="G222" s="4">
        <v>600000</v>
      </c>
      <c r="H222" s="36">
        <v>213000</v>
      </c>
    </row>
    <row r="223" spans="1:9" x14ac:dyDescent="0.3">
      <c r="A223" s="110"/>
      <c r="B223" s="97"/>
      <c r="C223" s="97"/>
      <c r="D223" s="21" t="s">
        <v>194</v>
      </c>
      <c r="E223" s="3">
        <f t="shared" si="12"/>
        <v>517920</v>
      </c>
      <c r="F223" s="4">
        <v>54000</v>
      </c>
      <c r="G223" s="4">
        <v>330000</v>
      </c>
      <c r="H223" s="36">
        <v>133920</v>
      </c>
    </row>
    <row r="224" spans="1:9" x14ac:dyDescent="0.3">
      <c r="A224" s="110"/>
      <c r="B224" s="97"/>
      <c r="C224" s="97"/>
      <c r="D224" s="21" t="s">
        <v>530</v>
      </c>
      <c r="E224" s="3">
        <f t="shared" si="12"/>
        <v>1585186</v>
      </c>
      <c r="F224" s="4">
        <v>135000</v>
      </c>
      <c r="G224" s="4">
        <v>1270000</v>
      </c>
      <c r="H224" s="36">
        <v>180186</v>
      </c>
    </row>
    <row r="225" spans="1:9" x14ac:dyDescent="0.3">
      <c r="A225" s="110"/>
      <c r="B225" s="97"/>
      <c r="C225" s="97"/>
      <c r="D225" s="21" t="s">
        <v>437</v>
      </c>
      <c r="E225" s="3">
        <f t="shared" si="12"/>
        <v>595000</v>
      </c>
      <c r="F225" s="4">
        <v>27000</v>
      </c>
      <c r="G225" s="4">
        <v>220000</v>
      </c>
      <c r="H225" s="36">
        <v>348000</v>
      </c>
      <c r="I225" s="30">
        <f>+F220/27000</f>
        <v>7</v>
      </c>
    </row>
    <row r="226" spans="1:9" x14ac:dyDescent="0.3">
      <c r="A226" s="118">
        <v>43</v>
      </c>
      <c r="B226" s="112" t="s">
        <v>50</v>
      </c>
      <c r="C226" s="112" t="s">
        <v>58</v>
      </c>
      <c r="D226" s="21" t="s">
        <v>543</v>
      </c>
      <c r="E226" s="3">
        <f t="shared" si="12"/>
        <v>3820280</v>
      </c>
      <c r="F226" s="4">
        <v>120000</v>
      </c>
      <c r="G226" s="4">
        <v>2800000</v>
      </c>
      <c r="H226" s="36">
        <v>900280</v>
      </c>
    </row>
    <row r="227" spans="1:9" x14ac:dyDescent="0.3">
      <c r="A227" s="120"/>
      <c r="B227" s="114"/>
      <c r="C227" s="114"/>
      <c r="D227" s="21" t="s">
        <v>118</v>
      </c>
      <c r="E227" s="3">
        <f t="shared" si="9"/>
        <v>1825597</v>
      </c>
      <c r="F227" s="4">
        <v>135000</v>
      </c>
      <c r="G227" s="4">
        <v>1030000</v>
      </c>
      <c r="H227" s="36">
        <v>660597</v>
      </c>
      <c r="I227" s="30">
        <f t="shared" si="10"/>
        <v>5</v>
      </c>
    </row>
    <row r="228" spans="1:9" ht="56.25" x14ac:dyDescent="0.3">
      <c r="A228" s="39">
        <v>44</v>
      </c>
      <c r="B228" s="10" t="s">
        <v>51</v>
      </c>
      <c r="C228" s="10" t="s">
        <v>57</v>
      </c>
      <c r="D228" s="21" t="s">
        <v>123</v>
      </c>
      <c r="E228" s="3">
        <f t="shared" si="9"/>
        <v>1294317</v>
      </c>
      <c r="F228" s="4">
        <v>81000</v>
      </c>
      <c r="G228" s="4">
        <v>690000</v>
      </c>
      <c r="H228" s="36">
        <v>523317</v>
      </c>
      <c r="I228" s="30">
        <f t="shared" si="10"/>
        <v>3</v>
      </c>
    </row>
    <row r="229" spans="1:9" ht="75" x14ac:dyDescent="0.3">
      <c r="A229" s="39">
        <v>45</v>
      </c>
      <c r="B229" s="10" t="s">
        <v>52</v>
      </c>
      <c r="C229" s="10" t="s">
        <v>55</v>
      </c>
      <c r="D229" s="21" t="s">
        <v>120</v>
      </c>
      <c r="E229" s="3">
        <f t="shared" si="9"/>
        <v>1925597</v>
      </c>
      <c r="F229" s="4">
        <v>135000</v>
      </c>
      <c r="G229" s="4">
        <v>1130000</v>
      </c>
      <c r="H229" s="36">
        <v>660597</v>
      </c>
      <c r="I229" s="30">
        <f t="shared" si="10"/>
        <v>5</v>
      </c>
    </row>
    <row r="230" spans="1:9" x14ac:dyDescent="0.3">
      <c r="A230" s="118">
        <v>45</v>
      </c>
      <c r="B230" s="112" t="s">
        <v>421</v>
      </c>
      <c r="C230" s="112" t="s">
        <v>422</v>
      </c>
      <c r="D230" s="21" t="s">
        <v>326</v>
      </c>
      <c r="E230" s="3">
        <f t="shared" si="9"/>
        <v>414240</v>
      </c>
      <c r="F230" s="4">
        <v>54000</v>
      </c>
      <c r="G230" s="4">
        <v>330000</v>
      </c>
      <c r="H230" s="36">
        <v>30240</v>
      </c>
    </row>
    <row r="231" spans="1:9" x14ac:dyDescent="0.3">
      <c r="A231" s="120"/>
      <c r="B231" s="114"/>
      <c r="C231" s="114"/>
      <c r="D231" s="21" t="s">
        <v>423</v>
      </c>
      <c r="E231" s="3">
        <f t="shared" ref="E231:E234" si="13">+F231+G231+H231</f>
        <v>6295960</v>
      </c>
      <c r="F231" s="4">
        <v>675000</v>
      </c>
      <c r="G231" s="4">
        <v>5500000</v>
      </c>
      <c r="H231" s="36">
        <v>120960</v>
      </c>
    </row>
    <row r="232" spans="1:9" ht="56.25" customHeight="1" x14ac:dyDescent="0.3">
      <c r="A232" s="39"/>
      <c r="B232" s="10" t="s">
        <v>424</v>
      </c>
      <c r="C232" s="10" t="s">
        <v>425</v>
      </c>
      <c r="D232" s="21" t="s">
        <v>426</v>
      </c>
      <c r="E232" s="3">
        <f t="shared" si="13"/>
        <v>7893480</v>
      </c>
      <c r="F232" s="4">
        <v>837000</v>
      </c>
      <c r="G232" s="4">
        <v>6600000</v>
      </c>
      <c r="H232" s="36">
        <v>456480</v>
      </c>
    </row>
    <row r="233" spans="1:9" ht="56.25" customHeight="1" x14ac:dyDescent="0.3">
      <c r="A233" s="118"/>
      <c r="B233" s="112" t="s">
        <v>557</v>
      </c>
      <c r="C233" s="112" t="s">
        <v>558</v>
      </c>
      <c r="D233" s="21" t="s">
        <v>560</v>
      </c>
      <c r="E233" s="3">
        <f t="shared" si="13"/>
        <v>453880</v>
      </c>
      <c r="F233" s="4">
        <v>27000</v>
      </c>
      <c r="G233" s="4">
        <v>280000</v>
      </c>
      <c r="H233" s="36">
        <v>146880</v>
      </c>
    </row>
    <row r="234" spans="1:9" ht="56.25" customHeight="1" x14ac:dyDescent="0.3">
      <c r="A234" s="120"/>
      <c r="B234" s="114"/>
      <c r="C234" s="114"/>
      <c r="D234" s="21" t="s">
        <v>559</v>
      </c>
      <c r="E234" s="3">
        <f t="shared" si="13"/>
        <v>510824</v>
      </c>
      <c r="F234" s="4">
        <v>108000</v>
      </c>
      <c r="G234" s="4"/>
      <c r="H234" s="36">
        <v>402824</v>
      </c>
    </row>
    <row r="235" spans="1:9" ht="56.25" x14ac:dyDescent="0.3">
      <c r="A235" s="39"/>
      <c r="B235" s="10" t="s">
        <v>377</v>
      </c>
      <c r="C235" s="10" t="s">
        <v>427</v>
      </c>
      <c r="D235" s="21" t="s">
        <v>428</v>
      </c>
      <c r="E235" s="3">
        <f t="shared" ref="E235:E297" si="14">+F235+G235+H235</f>
        <v>8222782</v>
      </c>
      <c r="F235" s="4">
        <v>837000</v>
      </c>
      <c r="G235" s="4">
        <v>6820000</v>
      </c>
      <c r="H235" s="36">
        <v>565782</v>
      </c>
    </row>
    <row r="236" spans="1:9" ht="37.5" x14ac:dyDescent="0.3">
      <c r="A236" s="39"/>
      <c r="B236" s="10" t="s">
        <v>240</v>
      </c>
      <c r="C236" s="10" t="s">
        <v>431</v>
      </c>
      <c r="D236" s="21" t="s">
        <v>432</v>
      </c>
      <c r="E236" s="3">
        <f t="shared" si="14"/>
        <v>945168</v>
      </c>
      <c r="F236" s="4">
        <v>108000</v>
      </c>
      <c r="G236" s="4">
        <v>708000</v>
      </c>
      <c r="H236" s="36">
        <v>129168</v>
      </c>
    </row>
    <row r="237" spans="1:9" x14ac:dyDescent="0.3">
      <c r="A237" s="118"/>
      <c r="B237" s="112" t="s">
        <v>433</v>
      </c>
      <c r="C237" s="112" t="s">
        <v>410</v>
      </c>
      <c r="D237" s="21" t="s">
        <v>469</v>
      </c>
      <c r="E237" s="3">
        <f t="shared" si="14"/>
        <v>384000</v>
      </c>
      <c r="F237" s="4">
        <v>54000</v>
      </c>
      <c r="G237" s="4">
        <v>330000</v>
      </c>
      <c r="H237" s="36"/>
    </row>
    <row r="238" spans="1:9" x14ac:dyDescent="0.3">
      <c r="A238" s="119"/>
      <c r="B238" s="113"/>
      <c r="C238" s="113"/>
      <c r="D238" s="21" t="s">
        <v>527</v>
      </c>
      <c r="E238" s="3">
        <f t="shared" si="14"/>
        <v>297000</v>
      </c>
      <c r="F238" s="4">
        <v>27000</v>
      </c>
      <c r="G238" s="4">
        <v>270000</v>
      </c>
      <c r="H238" s="36"/>
    </row>
    <row r="239" spans="1:9" ht="28.5" customHeight="1" x14ac:dyDescent="0.3">
      <c r="A239" s="120"/>
      <c r="B239" s="114"/>
      <c r="C239" s="114"/>
      <c r="D239" s="21" t="s">
        <v>434</v>
      </c>
      <c r="E239" s="3">
        <f t="shared" si="14"/>
        <v>681000</v>
      </c>
      <c r="F239" s="4">
        <v>81000</v>
      </c>
      <c r="G239" s="4">
        <v>600000</v>
      </c>
      <c r="H239" s="36"/>
    </row>
    <row r="240" spans="1:9" ht="69" customHeight="1" x14ac:dyDescent="0.3">
      <c r="A240" s="48"/>
      <c r="B240" s="46" t="s">
        <v>546</v>
      </c>
      <c r="C240" s="10" t="s">
        <v>547</v>
      </c>
      <c r="D240" s="21" t="s">
        <v>548</v>
      </c>
      <c r="E240" s="3">
        <f t="shared" si="14"/>
        <v>418368</v>
      </c>
      <c r="F240" s="4">
        <v>54000</v>
      </c>
      <c r="G240" s="4">
        <v>300000</v>
      </c>
      <c r="H240" s="36">
        <v>64368</v>
      </c>
    </row>
    <row r="241" spans="1:8" ht="56.25" x14ac:dyDescent="0.3">
      <c r="A241" s="39"/>
      <c r="B241" s="10" t="s">
        <v>444</v>
      </c>
      <c r="C241" s="10" t="s">
        <v>445</v>
      </c>
      <c r="D241" s="21" t="s">
        <v>285</v>
      </c>
      <c r="E241" s="3">
        <f t="shared" si="14"/>
        <v>2891760</v>
      </c>
      <c r="F241" s="4">
        <v>243000</v>
      </c>
      <c r="G241" s="4">
        <v>2170000</v>
      </c>
      <c r="H241" s="36">
        <v>478760</v>
      </c>
    </row>
    <row r="242" spans="1:8" ht="37.5" customHeight="1" x14ac:dyDescent="0.3">
      <c r="A242" s="118"/>
      <c r="B242" s="112" t="s">
        <v>446</v>
      </c>
      <c r="C242" s="112" t="s">
        <v>427</v>
      </c>
      <c r="D242" s="21" t="s">
        <v>280</v>
      </c>
      <c r="E242" s="3">
        <f t="shared" si="14"/>
        <v>363744</v>
      </c>
      <c r="F242" s="4">
        <v>108000</v>
      </c>
      <c r="G242" s="4">
        <v>216000</v>
      </c>
      <c r="H242" s="36">
        <v>39744</v>
      </c>
    </row>
    <row r="243" spans="1:8" x14ac:dyDescent="0.3">
      <c r="A243" s="120"/>
      <c r="B243" s="114"/>
      <c r="C243" s="114"/>
      <c r="D243" s="21" t="s">
        <v>448</v>
      </c>
      <c r="E243" s="3">
        <f t="shared" si="14"/>
        <v>444744</v>
      </c>
      <c r="F243" s="4">
        <v>135000</v>
      </c>
      <c r="G243" s="4">
        <v>270000</v>
      </c>
      <c r="H243" s="36">
        <v>39744</v>
      </c>
    </row>
    <row r="244" spans="1:8" ht="18.75" customHeight="1" x14ac:dyDescent="0.3">
      <c r="A244" s="118"/>
      <c r="B244" s="112" t="s">
        <v>447</v>
      </c>
      <c r="C244" s="112" t="s">
        <v>427</v>
      </c>
      <c r="D244" s="21" t="s">
        <v>448</v>
      </c>
      <c r="E244" s="3">
        <f t="shared" si="14"/>
        <v>444744</v>
      </c>
      <c r="F244" s="4">
        <v>135000</v>
      </c>
      <c r="G244" s="4">
        <v>270000</v>
      </c>
      <c r="H244" s="36">
        <v>39744</v>
      </c>
    </row>
    <row r="245" spans="1:8" x14ac:dyDescent="0.3">
      <c r="A245" s="119"/>
      <c r="B245" s="113"/>
      <c r="C245" s="113"/>
      <c r="D245" s="51" t="s">
        <v>280</v>
      </c>
      <c r="E245" s="3">
        <f t="shared" si="14"/>
        <v>363744</v>
      </c>
      <c r="F245" s="4">
        <v>108000</v>
      </c>
      <c r="G245" s="4">
        <v>216000</v>
      </c>
      <c r="H245" s="36">
        <v>39744</v>
      </c>
    </row>
    <row r="246" spans="1:8" x14ac:dyDescent="0.3">
      <c r="A246" s="47"/>
      <c r="B246" s="112" t="s">
        <v>549</v>
      </c>
      <c r="C246" s="112" t="s">
        <v>550</v>
      </c>
      <c r="D246" s="21" t="s">
        <v>551</v>
      </c>
      <c r="E246" s="3">
        <f t="shared" si="14"/>
        <v>788224</v>
      </c>
      <c r="F246" s="4">
        <v>54000</v>
      </c>
      <c r="G246" s="4">
        <v>580000</v>
      </c>
      <c r="H246" s="36">
        <v>154224</v>
      </c>
    </row>
    <row r="247" spans="1:8" x14ac:dyDescent="0.3">
      <c r="A247" s="47"/>
      <c r="B247" s="113"/>
      <c r="C247" s="113"/>
      <c r="D247" s="51" t="s">
        <v>552</v>
      </c>
      <c r="E247" s="3">
        <f t="shared" si="14"/>
        <v>453880</v>
      </c>
      <c r="F247" s="4">
        <v>27000</v>
      </c>
      <c r="G247" s="4">
        <v>280000</v>
      </c>
      <c r="H247" s="36">
        <v>146880</v>
      </c>
    </row>
    <row r="248" spans="1:8" x14ac:dyDescent="0.3">
      <c r="A248" s="47"/>
      <c r="B248" s="114"/>
      <c r="C248" s="114"/>
      <c r="D248" s="51"/>
      <c r="E248" s="3">
        <f t="shared" si="14"/>
        <v>0</v>
      </c>
      <c r="F248" s="4"/>
      <c r="G248" s="4"/>
      <c r="H248" s="36"/>
    </row>
    <row r="249" spans="1:8" x14ac:dyDescent="0.3">
      <c r="A249" s="47"/>
      <c r="B249" s="112" t="s">
        <v>553</v>
      </c>
      <c r="C249" s="112" t="s">
        <v>554</v>
      </c>
      <c r="D249" s="51" t="s">
        <v>555</v>
      </c>
      <c r="E249" s="3">
        <f t="shared" si="14"/>
        <v>1280360</v>
      </c>
      <c r="F249" s="4">
        <v>81000</v>
      </c>
      <c r="G249" s="4">
        <v>900000</v>
      </c>
      <c r="H249" s="36">
        <v>299360</v>
      </c>
    </row>
    <row r="250" spans="1:8" x14ac:dyDescent="0.3">
      <c r="A250" s="47"/>
      <c r="B250" s="113"/>
      <c r="C250" s="113"/>
      <c r="D250" s="21" t="s">
        <v>556</v>
      </c>
      <c r="E250" s="3">
        <f t="shared" si="14"/>
        <v>718276</v>
      </c>
      <c r="F250" s="4">
        <v>54000</v>
      </c>
      <c r="G250" s="4">
        <v>300000</v>
      </c>
      <c r="H250" s="36">
        <v>364276</v>
      </c>
    </row>
    <row r="251" spans="1:8" x14ac:dyDescent="0.3">
      <c r="A251" s="47"/>
      <c r="B251" s="114"/>
      <c r="C251" s="114"/>
      <c r="D251" s="51"/>
      <c r="E251" s="3">
        <f t="shared" si="14"/>
        <v>0</v>
      </c>
      <c r="F251" s="4"/>
      <c r="G251" s="4"/>
      <c r="H251" s="36"/>
    </row>
    <row r="252" spans="1:8" ht="18.75" customHeight="1" x14ac:dyDescent="0.3">
      <c r="A252" s="119"/>
      <c r="B252" s="112" t="s">
        <v>450</v>
      </c>
      <c r="C252" s="112" t="s">
        <v>451</v>
      </c>
      <c r="D252" s="51" t="s">
        <v>289</v>
      </c>
      <c r="E252" s="3">
        <f t="shared" si="14"/>
        <v>739976</v>
      </c>
      <c r="F252" s="4">
        <v>54000</v>
      </c>
      <c r="G252" s="4">
        <v>475000</v>
      </c>
      <c r="H252" s="36">
        <v>210976</v>
      </c>
    </row>
    <row r="253" spans="1:8" ht="18.75" customHeight="1" x14ac:dyDescent="0.3">
      <c r="A253" s="119"/>
      <c r="B253" s="113"/>
      <c r="C253" s="113"/>
      <c r="D253" s="51" t="s">
        <v>290</v>
      </c>
      <c r="E253" s="3">
        <f t="shared" si="14"/>
        <v>727000</v>
      </c>
      <c r="F253" s="4">
        <v>27000</v>
      </c>
      <c r="G253" s="4">
        <v>360000</v>
      </c>
      <c r="H253" s="36">
        <v>340000</v>
      </c>
    </row>
    <row r="254" spans="1:8" ht="42" customHeight="1" x14ac:dyDescent="0.3">
      <c r="A254" s="120"/>
      <c r="B254" s="113"/>
      <c r="C254" s="113"/>
      <c r="D254" s="21" t="s">
        <v>452</v>
      </c>
      <c r="E254" s="3">
        <f t="shared" si="14"/>
        <v>897600</v>
      </c>
      <c r="F254" s="4">
        <v>108000</v>
      </c>
      <c r="G254" s="4">
        <v>660000</v>
      </c>
      <c r="H254" s="36">
        <v>129600</v>
      </c>
    </row>
    <row r="255" spans="1:8" x14ac:dyDescent="0.3">
      <c r="A255" s="118"/>
      <c r="B255" s="112" t="s">
        <v>454</v>
      </c>
      <c r="C255" s="112" t="s">
        <v>455</v>
      </c>
      <c r="D255" s="21" t="s">
        <v>456</v>
      </c>
      <c r="E255" s="3">
        <f t="shared" si="14"/>
        <v>3778400</v>
      </c>
      <c r="F255" s="4">
        <v>351000</v>
      </c>
      <c r="G255" s="4">
        <v>3200000</v>
      </c>
      <c r="H255" s="36">
        <v>227400</v>
      </c>
    </row>
    <row r="256" spans="1:8" x14ac:dyDescent="0.3">
      <c r="A256" s="119"/>
      <c r="B256" s="113"/>
      <c r="C256" s="113"/>
      <c r="D256" s="51" t="s">
        <v>483</v>
      </c>
      <c r="E256" s="3">
        <f t="shared" si="14"/>
        <v>783600</v>
      </c>
      <c r="F256" s="4">
        <v>54000</v>
      </c>
      <c r="G256" s="4">
        <v>600000</v>
      </c>
      <c r="H256" s="36">
        <v>129600</v>
      </c>
    </row>
    <row r="257" spans="1:9" x14ac:dyDescent="0.3">
      <c r="A257" s="118"/>
      <c r="B257" s="112" t="s">
        <v>459</v>
      </c>
      <c r="C257" s="112" t="s">
        <v>460</v>
      </c>
      <c r="D257" s="21" t="s">
        <v>293</v>
      </c>
      <c r="E257" s="3">
        <f t="shared" si="14"/>
        <v>3380568</v>
      </c>
      <c r="F257" s="4">
        <v>405000</v>
      </c>
      <c r="G257" s="4">
        <v>2700000</v>
      </c>
      <c r="H257" s="36">
        <v>275568</v>
      </c>
    </row>
    <row r="258" spans="1:9" x14ac:dyDescent="0.3">
      <c r="A258" s="119"/>
      <c r="B258" s="113"/>
      <c r="C258" s="113"/>
      <c r="D258" s="51"/>
      <c r="E258" s="3">
        <f t="shared" si="14"/>
        <v>0</v>
      </c>
      <c r="F258" s="4"/>
      <c r="G258" s="4"/>
      <c r="H258" s="36"/>
      <c r="I258" s="50"/>
    </row>
    <row r="259" spans="1:9" x14ac:dyDescent="0.3">
      <c r="A259" s="118"/>
      <c r="B259" s="112" t="s">
        <v>461</v>
      </c>
      <c r="C259" s="112" t="s">
        <v>460</v>
      </c>
      <c r="D259" s="21" t="s">
        <v>462</v>
      </c>
      <c r="E259" s="3">
        <f t="shared" si="14"/>
        <v>6401067</v>
      </c>
      <c r="F259" s="3">
        <v>459000</v>
      </c>
      <c r="G259" s="3">
        <v>5100000</v>
      </c>
      <c r="H259" s="3">
        <v>842067</v>
      </c>
      <c r="I259" s="50"/>
    </row>
    <row r="260" spans="1:9" x14ac:dyDescent="0.3">
      <c r="A260" s="119"/>
      <c r="B260" s="113"/>
      <c r="C260" s="113"/>
      <c r="D260" s="51" t="s">
        <v>295</v>
      </c>
      <c r="E260" s="3">
        <f t="shared" si="14"/>
        <v>371672</v>
      </c>
      <c r="F260" s="3">
        <v>27000</v>
      </c>
      <c r="G260" s="3">
        <v>260000</v>
      </c>
      <c r="H260" s="3">
        <v>84672</v>
      </c>
      <c r="I260" s="50"/>
    </row>
    <row r="261" spans="1:9" x14ac:dyDescent="0.3">
      <c r="A261" s="118"/>
      <c r="B261" s="112" t="s">
        <v>576</v>
      </c>
      <c r="C261" s="112" t="s">
        <v>577</v>
      </c>
      <c r="D261" s="51" t="s">
        <v>578</v>
      </c>
      <c r="E261" s="3">
        <f t="shared" si="14"/>
        <v>521171</v>
      </c>
      <c r="F261" s="3">
        <v>30000</v>
      </c>
      <c r="G261" s="3">
        <v>220000</v>
      </c>
      <c r="H261" s="3">
        <v>271171</v>
      </c>
      <c r="I261" s="50"/>
    </row>
    <row r="262" spans="1:9" x14ac:dyDescent="0.3">
      <c r="A262" s="119"/>
      <c r="B262" s="113"/>
      <c r="C262" s="113"/>
      <c r="D262" s="21" t="s">
        <v>371</v>
      </c>
      <c r="E262" s="3">
        <f t="shared" si="14"/>
        <v>935000</v>
      </c>
      <c r="F262" s="3">
        <v>54000</v>
      </c>
      <c r="G262" s="3">
        <v>600000</v>
      </c>
      <c r="H262" s="3">
        <v>281000</v>
      </c>
      <c r="I262" s="50"/>
    </row>
    <row r="263" spans="1:9" ht="18.75" customHeight="1" x14ac:dyDescent="0.3">
      <c r="A263" s="118"/>
      <c r="B263" s="112" t="s">
        <v>465</v>
      </c>
      <c r="C263" s="112" t="s">
        <v>460</v>
      </c>
      <c r="D263" s="21" t="s">
        <v>298</v>
      </c>
      <c r="E263" s="3">
        <f t="shared" si="14"/>
        <v>4292880</v>
      </c>
      <c r="F263" s="4">
        <v>459000</v>
      </c>
      <c r="G263" s="4">
        <v>3400000</v>
      </c>
      <c r="H263" s="36">
        <v>433880</v>
      </c>
      <c r="I263" s="50"/>
    </row>
    <row r="264" spans="1:9" x14ac:dyDescent="0.3">
      <c r="A264" s="119"/>
      <c r="B264" s="113"/>
      <c r="C264" s="113"/>
      <c r="D264" s="21"/>
      <c r="E264" s="3">
        <f t="shared" si="14"/>
        <v>0</v>
      </c>
      <c r="F264" s="4"/>
      <c r="G264" s="4"/>
      <c r="H264" s="36"/>
      <c r="I264" s="50"/>
    </row>
    <row r="265" spans="1:9" ht="18.75" customHeight="1" x14ac:dyDescent="0.3">
      <c r="A265" s="118"/>
      <c r="B265" s="112" t="s">
        <v>466</v>
      </c>
      <c r="C265" s="112" t="s">
        <v>460</v>
      </c>
      <c r="D265" s="21" t="s">
        <v>462</v>
      </c>
      <c r="E265" s="3">
        <f t="shared" si="14"/>
        <v>6025560</v>
      </c>
      <c r="F265" s="4">
        <v>459000</v>
      </c>
      <c r="G265" s="4">
        <v>5100000</v>
      </c>
      <c r="H265" s="36">
        <v>466560</v>
      </c>
      <c r="I265" s="50"/>
    </row>
    <row r="266" spans="1:9" x14ac:dyDescent="0.3">
      <c r="A266" s="120"/>
      <c r="B266" s="113" t="s">
        <v>407</v>
      </c>
      <c r="C266" s="113"/>
      <c r="D266" s="21"/>
      <c r="E266" s="3">
        <f t="shared" si="14"/>
        <v>0</v>
      </c>
      <c r="F266" s="4"/>
      <c r="G266" s="4"/>
      <c r="H266" s="36"/>
      <c r="I266" s="50"/>
    </row>
    <row r="267" spans="1:9" x14ac:dyDescent="0.3">
      <c r="A267" s="118"/>
      <c r="B267" s="112" t="s">
        <v>562</v>
      </c>
      <c r="C267" s="112" t="s">
        <v>467</v>
      </c>
      <c r="D267" s="51" t="s">
        <v>302</v>
      </c>
      <c r="E267" s="3">
        <f t="shared" si="14"/>
        <v>741000</v>
      </c>
      <c r="F267" s="4">
        <v>81000</v>
      </c>
      <c r="G267" s="4">
        <v>660000</v>
      </c>
      <c r="H267" s="36"/>
      <c r="I267" s="50"/>
    </row>
    <row r="268" spans="1:9" x14ac:dyDescent="0.3">
      <c r="A268" s="120"/>
      <c r="B268" s="113"/>
      <c r="C268" s="113"/>
      <c r="D268" s="21" t="s">
        <v>227</v>
      </c>
      <c r="E268" s="3">
        <f t="shared" si="14"/>
        <v>2911627</v>
      </c>
      <c r="F268" s="4">
        <v>108000</v>
      </c>
      <c r="G268" s="4">
        <v>800000</v>
      </c>
      <c r="H268" s="36">
        <v>2003627</v>
      </c>
      <c r="I268" s="50"/>
    </row>
    <row r="269" spans="1:9" x14ac:dyDescent="0.3">
      <c r="A269" s="118"/>
      <c r="B269" s="112" t="s">
        <v>470</v>
      </c>
      <c r="C269" s="112" t="s">
        <v>471</v>
      </c>
      <c r="D269" s="21" t="s">
        <v>472</v>
      </c>
      <c r="E269" s="3">
        <f t="shared" si="14"/>
        <v>1426240</v>
      </c>
      <c r="F269" s="4">
        <v>108000</v>
      </c>
      <c r="G269" s="4">
        <v>1140000</v>
      </c>
      <c r="H269" s="36">
        <v>178240</v>
      </c>
      <c r="I269" s="50"/>
    </row>
    <row r="270" spans="1:9" x14ac:dyDescent="0.3">
      <c r="A270" s="120"/>
      <c r="B270" s="113"/>
      <c r="C270" s="113"/>
      <c r="D270" s="21"/>
      <c r="E270" s="3">
        <f t="shared" si="14"/>
        <v>0</v>
      </c>
      <c r="F270" s="4"/>
      <c r="G270" s="4"/>
      <c r="H270" s="36"/>
      <c r="I270" s="50"/>
    </row>
    <row r="271" spans="1:9" x14ac:dyDescent="0.3">
      <c r="A271" s="118"/>
      <c r="B271" s="112" t="s">
        <v>473</v>
      </c>
      <c r="C271" s="112" t="s">
        <v>460</v>
      </c>
      <c r="D271" s="21" t="s">
        <v>298</v>
      </c>
      <c r="E271" s="3">
        <f t="shared" si="14"/>
        <v>4650724</v>
      </c>
      <c r="F271" s="4">
        <v>459000</v>
      </c>
      <c r="G271" s="4">
        <v>3400000</v>
      </c>
      <c r="H271" s="36">
        <v>791724</v>
      </c>
      <c r="I271" s="50"/>
    </row>
    <row r="272" spans="1:9" x14ac:dyDescent="0.3">
      <c r="A272" s="120"/>
      <c r="B272" s="113"/>
      <c r="C272" s="113"/>
      <c r="D272" s="21" t="s">
        <v>528</v>
      </c>
      <c r="E272" s="3">
        <f t="shared" si="14"/>
        <v>1164400</v>
      </c>
      <c r="F272" s="4">
        <v>54000</v>
      </c>
      <c r="G272" s="4">
        <v>700000</v>
      </c>
      <c r="H272" s="36">
        <v>410400</v>
      </c>
      <c r="I272" s="50"/>
    </row>
    <row r="273" spans="1:9" ht="37.5" customHeight="1" x14ac:dyDescent="0.3">
      <c r="A273" s="39"/>
      <c r="B273" s="10" t="s">
        <v>303</v>
      </c>
      <c r="C273" s="10" t="s">
        <v>467</v>
      </c>
      <c r="D273" s="21" t="s">
        <v>474</v>
      </c>
      <c r="E273" s="3">
        <f t="shared" si="14"/>
        <v>5783115</v>
      </c>
      <c r="F273" s="4">
        <v>297000</v>
      </c>
      <c r="G273" s="4">
        <v>4630000</v>
      </c>
      <c r="H273" s="36">
        <v>856115</v>
      </c>
      <c r="I273" s="50"/>
    </row>
    <row r="274" spans="1:9" ht="36.75" customHeight="1" x14ac:dyDescent="0.3">
      <c r="A274" s="118"/>
      <c r="B274" s="112" t="s">
        <v>484</v>
      </c>
      <c r="C274" s="112" t="s">
        <v>485</v>
      </c>
      <c r="D274" s="21" t="s">
        <v>486</v>
      </c>
      <c r="E274" s="3">
        <f t="shared" si="14"/>
        <v>1380168</v>
      </c>
      <c r="F274" s="4">
        <v>81000</v>
      </c>
      <c r="G274" s="4">
        <v>1170000</v>
      </c>
      <c r="H274" s="36">
        <v>129168</v>
      </c>
      <c r="I274" s="50"/>
    </row>
    <row r="275" spans="1:9" ht="25.5" customHeight="1" x14ac:dyDescent="0.3">
      <c r="A275" s="119"/>
      <c r="B275" s="113"/>
      <c r="C275" s="113"/>
      <c r="D275" s="21" t="s">
        <v>480</v>
      </c>
      <c r="E275" s="3">
        <f t="shared" si="14"/>
        <v>1255848</v>
      </c>
      <c r="F275" s="4">
        <v>81000</v>
      </c>
      <c r="G275" s="4">
        <v>1050000</v>
      </c>
      <c r="H275" s="36">
        <v>124848</v>
      </c>
      <c r="I275" s="50"/>
    </row>
    <row r="276" spans="1:9" ht="25.5" customHeight="1" x14ac:dyDescent="0.3">
      <c r="A276" s="119"/>
      <c r="B276" s="113"/>
      <c r="C276" s="113"/>
      <c r="D276" s="51" t="s">
        <v>217</v>
      </c>
      <c r="E276" s="3">
        <f t="shared" si="14"/>
        <v>471400</v>
      </c>
      <c r="F276" s="4">
        <v>27000</v>
      </c>
      <c r="G276" s="4">
        <v>250000</v>
      </c>
      <c r="H276" s="36">
        <v>194400</v>
      </c>
      <c r="I276" s="50"/>
    </row>
    <row r="277" spans="1:9" ht="25.5" customHeight="1" x14ac:dyDescent="0.3">
      <c r="A277" s="119"/>
      <c r="B277" s="113"/>
      <c r="C277" s="113"/>
      <c r="D277" s="51" t="s">
        <v>495</v>
      </c>
      <c r="E277" s="3">
        <f t="shared" si="14"/>
        <v>740704</v>
      </c>
      <c r="F277" s="4">
        <v>54000</v>
      </c>
      <c r="G277" s="4">
        <v>580000</v>
      </c>
      <c r="H277" s="36">
        <v>106704</v>
      </c>
      <c r="I277" s="50"/>
    </row>
    <row r="278" spans="1:9" x14ac:dyDescent="0.3">
      <c r="A278" s="120"/>
      <c r="B278" s="114"/>
      <c r="C278" s="114"/>
      <c r="D278" s="21" t="s">
        <v>482</v>
      </c>
      <c r="E278" s="3">
        <f t="shared" si="14"/>
        <v>2319000</v>
      </c>
      <c r="F278" s="4">
        <v>108000</v>
      </c>
      <c r="G278" s="4">
        <v>1800000</v>
      </c>
      <c r="H278" s="36">
        <v>411000</v>
      </c>
      <c r="I278" s="50"/>
    </row>
    <row r="279" spans="1:9" x14ac:dyDescent="0.3">
      <c r="A279" s="118"/>
      <c r="B279" s="112" t="s">
        <v>493</v>
      </c>
      <c r="C279" s="112" t="s">
        <v>494</v>
      </c>
      <c r="D279" s="51" t="s">
        <v>495</v>
      </c>
      <c r="E279" s="3">
        <f t="shared" si="14"/>
        <v>634000</v>
      </c>
      <c r="F279" s="4">
        <v>54000</v>
      </c>
      <c r="G279" s="4">
        <v>580000</v>
      </c>
      <c r="H279" s="36"/>
      <c r="I279" s="50"/>
    </row>
    <row r="280" spans="1:9" x14ac:dyDescent="0.3">
      <c r="A280" s="120"/>
      <c r="B280" s="114"/>
      <c r="C280" s="113"/>
      <c r="D280" s="51" t="s">
        <v>217</v>
      </c>
      <c r="E280" s="3">
        <f t="shared" si="14"/>
        <v>377000</v>
      </c>
      <c r="F280" s="4">
        <v>27000</v>
      </c>
      <c r="G280" s="4">
        <v>350000</v>
      </c>
      <c r="H280" s="36"/>
      <c r="I280" s="50"/>
    </row>
    <row r="281" spans="1:9" x14ac:dyDescent="0.3">
      <c r="A281" s="48"/>
      <c r="B281" s="112" t="s">
        <v>496</v>
      </c>
      <c r="C281" s="112" t="s">
        <v>497</v>
      </c>
      <c r="D281" s="21" t="s">
        <v>573</v>
      </c>
      <c r="E281" s="3">
        <f t="shared" si="14"/>
        <v>1663258</v>
      </c>
      <c r="F281" s="4">
        <v>150000</v>
      </c>
      <c r="G281" s="4">
        <v>1300000</v>
      </c>
      <c r="H281" s="36">
        <v>213258</v>
      </c>
      <c r="I281" s="50"/>
    </row>
    <row r="282" spans="1:9" x14ac:dyDescent="0.3">
      <c r="A282" s="39"/>
      <c r="B282" s="114"/>
      <c r="C282" s="113"/>
      <c r="D282" s="51" t="s">
        <v>317</v>
      </c>
      <c r="E282" s="3">
        <f t="shared" si="14"/>
        <v>1985000</v>
      </c>
      <c r="F282" s="4">
        <v>108000</v>
      </c>
      <c r="G282" s="4">
        <v>1400000</v>
      </c>
      <c r="H282" s="36">
        <v>477000</v>
      </c>
      <c r="I282" s="50"/>
    </row>
    <row r="283" spans="1:9" ht="37.5" x14ac:dyDescent="0.3">
      <c r="A283" s="39"/>
      <c r="B283" s="10" t="s">
        <v>498</v>
      </c>
      <c r="C283" s="10" t="s">
        <v>499</v>
      </c>
      <c r="D283" s="21" t="s">
        <v>176</v>
      </c>
      <c r="E283" s="3">
        <f t="shared" si="14"/>
        <v>820000</v>
      </c>
      <c r="F283" s="4">
        <v>54000</v>
      </c>
      <c r="G283" s="4">
        <v>420000</v>
      </c>
      <c r="H283" s="36">
        <v>346000</v>
      </c>
      <c r="I283" s="50"/>
    </row>
    <row r="284" spans="1:9" ht="56.25" x14ac:dyDescent="0.3">
      <c r="A284" s="39"/>
      <c r="B284" s="10" t="s">
        <v>501</v>
      </c>
      <c r="C284" s="10" t="s">
        <v>502</v>
      </c>
      <c r="D284" s="21" t="s">
        <v>503</v>
      </c>
      <c r="E284" s="3">
        <f t="shared" si="14"/>
        <v>996520</v>
      </c>
      <c r="F284" s="4">
        <v>54000</v>
      </c>
      <c r="G284" s="4">
        <v>440000</v>
      </c>
      <c r="H284" s="36">
        <v>502520</v>
      </c>
      <c r="I284" s="50"/>
    </row>
    <row r="285" spans="1:9" x14ac:dyDescent="0.3">
      <c r="A285" s="39"/>
      <c r="B285" s="10" t="s">
        <v>505</v>
      </c>
      <c r="C285" s="10" t="s">
        <v>324</v>
      </c>
      <c r="D285" s="21" t="s">
        <v>503</v>
      </c>
      <c r="E285" s="3">
        <f t="shared" si="14"/>
        <v>779120</v>
      </c>
      <c r="F285" s="4">
        <v>54000</v>
      </c>
      <c r="G285" s="4">
        <v>440000</v>
      </c>
      <c r="H285" s="36">
        <v>285120</v>
      </c>
      <c r="I285" s="50"/>
    </row>
    <row r="286" spans="1:9" ht="37.5" customHeight="1" x14ac:dyDescent="0.3">
      <c r="A286" s="118"/>
      <c r="B286" s="112" t="s">
        <v>508</v>
      </c>
      <c r="C286" s="112" t="s">
        <v>422</v>
      </c>
      <c r="D286" s="21" t="s">
        <v>326</v>
      </c>
      <c r="E286" s="3">
        <f t="shared" si="14"/>
        <v>414240</v>
      </c>
      <c r="F286" s="4">
        <v>54000</v>
      </c>
      <c r="G286" s="4">
        <v>330000</v>
      </c>
      <c r="H286" s="36">
        <v>30240</v>
      </c>
      <c r="I286" s="50"/>
    </row>
    <row r="287" spans="1:9" x14ac:dyDescent="0.3">
      <c r="A287" s="120"/>
      <c r="B287" s="114"/>
      <c r="C287" s="113"/>
      <c r="D287" s="21"/>
      <c r="E287" s="3">
        <f t="shared" si="14"/>
        <v>241342</v>
      </c>
      <c r="F287" s="4"/>
      <c r="G287" s="4"/>
      <c r="H287" s="36">
        <v>241342</v>
      </c>
      <c r="I287" s="50"/>
    </row>
    <row r="288" spans="1:9" x14ac:dyDescent="0.3">
      <c r="A288" s="39"/>
      <c r="B288" s="10" t="s">
        <v>510</v>
      </c>
      <c r="C288" s="10" t="s">
        <v>511</v>
      </c>
      <c r="D288" s="21" t="s">
        <v>512</v>
      </c>
      <c r="E288" s="3">
        <f t="shared" si="14"/>
        <v>0</v>
      </c>
      <c r="F288" s="4"/>
      <c r="G288" s="4"/>
      <c r="H288" s="36"/>
      <c r="I288" s="50"/>
    </row>
    <row r="289" spans="1:9" ht="37.5" x14ac:dyDescent="0.3">
      <c r="A289" s="39"/>
      <c r="B289" s="10" t="s">
        <v>515</v>
      </c>
      <c r="C289" s="10" t="s">
        <v>516</v>
      </c>
      <c r="D289" s="21" t="s">
        <v>517</v>
      </c>
      <c r="E289" s="3">
        <f t="shared" si="14"/>
        <v>1180440</v>
      </c>
      <c r="F289" s="4">
        <v>81000</v>
      </c>
      <c r="G289" s="4">
        <v>810000</v>
      </c>
      <c r="H289" s="36">
        <v>289440</v>
      </c>
      <c r="I289" s="50"/>
    </row>
    <row r="290" spans="1:9" ht="18.75" customHeight="1" x14ac:dyDescent="0.3">
      <c r="A290" s="118"/>
      <c r="B290" s="112" t="s">
        <v>520</v>
      </c>
      <c r="C290" s="112" t="s">
        <v>521</v>
      </c>
      <c r="D290" s="45" t="s">
        <v>295</v>
      </c>
      <c r="E290" s="3">
        <f t="shared" si="14"/>
        <v>291672</v>
      </c>
      <c r="F290" s="4">
        <v>27000</v>
      </c>
      <c r="G290" s="4">
        <v>180000</v>
      </c>
      <c r="H290" s="36">
        <v>84672</v>
      </c>
      <c r="I290" s="50"/>
    </row>
    <row r="291" spans="1:9" x14ac:dyDescent="0.3">
      <c r="A291" s="120"/>
      <c r="B291" s="114"/>
      <c r="C291" s="114"/>
      <c r="D291" s="46"/>
      <c r="E291" s="3">
        <f t="shared" si="14"/>
        <v>0</v>
      </c>
      <c r="F291" s="4"/>
      <c r="G291" s="4"/>
      <c r="H291" s="36"/>
      <c r="I291" s="50"/>
    </row>
    <row r="292" spans="1:9" ht="37.5" x14ac:dyDescent="0.3">
      <c r="A292" s="48"/>
      <c r="B292" s="46" t="s">
        <v>566</v>
      </c>
      <c r="C292" s="46" t="s">
        <v>567</v>
      </c>
      <c r="D292" s="45" t="s">
        <v>364</v>
      </c>
      <c r="E292" s="3">
        <f t="shared" si="14"/>
        <v>232536</v>
      </c>
      <c r="F292" s="4">
        <v>27000</v>
      </c>
      <c r="G292" s="4">
        <v>120000</v>
      </c>
      <c r="H292" s="36">
        <v>85536</v>
      </c>
      <c r="I292" s="50"/>
    </row>
    <row r="293" spans="1:9" ht="37.5" x14ac:dyDescent="0.3">
      <c r="A293" s="48"/>
      <c r="B293" s="46" t="s">
        <v>568</v>
      </c>
      <c r="C293" s="46" t="s">
        <v>569</v>
      </c>
      <c r="D293" s="45" t="s">
        <v>364</v>
      </c>
      <c r="E293" s="3">
        <f t="shared" si="14"/>
        <v>232536</v>
      </c>
      <c r="F293" s="4">
        <v>27000</v>
      </c>
      <c r="G293" s="4">
        <v>120000</v>
      </c>
      <c r="H293" s="36">
        <v>85536</v>
      </c>
      <c r="I293" s="50"/>
    </row>
    <row r="294" spans="1:9" x14ac:dyDescent="0.3">
      <c r="A294" s="48"/>
      <c r="B294" s="46"/>
      <c r="C294" s="46"/>
      <c r="D294" s="45"/>
      <c r="E294" s="3"/>
      <c r="F294" s="4"/>
      <c r="G294" s="4"/>
      <c r="H294" s="36"/>
      <c r="I294" s="50"/>
    </row>
    <row r="295" spans="1:9" ht="68.25" customHeight="1" x14ac:dyDescent="0.3">
      <c r="A295" s="48"/>
      <c r="B295" s="10" t="s">
        <v>563</v>
      </c>
      <c r="C295" s="10" t="s">
        <v>564</v>
      </c>
      <c r="D295" s="21" t="s">
        <v>361</v>
      </c>
      <c r="E295" s="3">
        <f t="shared" si="14"/>
        <v>989084</v>
      </c>
      <c r="F295" s="4">
        <v>54000</v>
      </c>
      <c r="G295" s="4">
        <v>440000</v>
      </c>
      <c r="H295" s="36">
        <v>495084</v>
      </c>
      <c r="I295" s="50"/>
    </row>
    <row r="296" spans="1:9" ht="37.5" x14ac:dyDescent="0.3">
      <c r="A296" s="48"/>
      <c r="B296" s="14" t="s">
        <v>529</v>
      </c>
      <c r="C296" s="14" t="s">
        <v>460</v>
      </c>
      <c r="D296" s="21" t="s">
        <v>528</v>
      </c>
      <c r="E296" s="3">
        <f t="shared" si="14"/>
        <v>1164400</v>
      </c>
      <c r="F296" s="4">
        <v>54000</v>
      </c>
      <c r="G296" s="4">
        <v>700000</v>
      </c>
      <c r="H296" s="36">
        <v>410400</v>
      </c>
      <c r="I296" s="50"/>
    </row>
    <row r="297" spans="1:9" ht="75" x14ac:dyDescent="0.3">
      <c r="A297" s="39"/>
      <c r="B297" s="14" t="s">
        <v>522</v>
      </c>
      <c r="C297" s="14" t="s">
        <v>523</v>
      </c>
      <c r="D297" s="14" t="s">
        <v>337</v>
      </c>
      <c r="E297" s="3">
        <f t="shared" si="14"/>
        <v>936792</v>
      </c>
      <c r="F297" s="4">
        <v>81000</v>
      </c>
      <c r="G297" s="4">
        <v>810000</v>
      </c>
      <c r="H297" s="36">
        <v>45792</v>
      </c>
      <c r="I297" s="50"/>
    </row>
    <row r="298" spans="1:9" x14ac:dyDescent="0.3">
      <c r="A298" s="39"/>
      <c r="B298" s="14"/>
      <c r="C298" s="14"/>
      <c r="D298" s="14"/>
      <c r="E298" s="49"/>
      <c r="F298" s="50"/>
      <c r="G298" s="50"/>
      <c r="H298" s="50"/>
      <c r="I298" s="50"/>
    </row>
    <row r="299" spans="1:9" x14ac:dyDescent="0.3">
      <c r="A299" s="39"/>
      <c r="B299" s="14"/>
      <c r="C299" s="14"/>
      <c r="D299" s="14"/>
      <c r="E299" s="49"/>
      <c r="F299" s="50"/>
      <c r="G299" s="50"/>
      <c r="H299" s="50"/>
      <c r="I299" s="50"/>
    </row>
    <row r="300" spans="1:9" x14ac:dyDescent="0.3">
      <c r="A300" s="39"/>
      <c r="B300" s="14"/>
      <c r="C300" s="14"/>
      <c r="D300" s="14"/>
      <c r="E300" s="49">
        <f>SUM(E7:E229)</f>
        <v>412032390.69999999</v>
      </c>
      <c r="F300" s="49">
        <f>SUM(F7:F255)</f>
        <v>29872784.600000001</v>
      </c>
      <c r="G300" s="50">
        <f>SUM(G7:G255)</f>
        <v>262577383.59999999</v>
      </c>
      <c r="H300" s="50">
        <f>SUM(H7:H255)</f>
        <v>159991376.5</v>
      </c>
      <c r="I300" s="50"/>
    </row>
    <row r="301" spans="1:9" x14ac:dyDescent="0.3">
      <c r="A301" s="43"/>
      <c r="D301" s="14"/>
      <c r="E301" s="44">
        <v>169899879</v>
      </c>
    </row>
    <row r="302" spans="1:9" x14ac:dyDescent="0.3">
      <c r="D302" s="52"/>
      <c r="E302" s="22">
        <f>+E300-E301</f>
        <v>242132511.69999999</v>
      </c>
    </row>
    <row r="304" spans="1:9" x14ac:dyDescent="0.3">
      <c r="E304" s="22"/>
    </row>
    <row r="306" spans="5:5" x14ac:dyDescent="0.3">
      <c r="E306" s="22"/>
    </row>
  </sheetData>
  <autoFilter ref="A7:J293" xr:uid="{3B728CD4-A094-495B-8774-C3BB5E03F3E6}"/>
  <mergeCells count="173">
    <mergeCell ref="C290:C291"/>
    <mergeCell ref="B290:B291"/>
    <mergeCell ref="A290:A291"/>
    <mergeCell ref="C286:C287"/>
    <mergeCell ref="B286:B287"/>
    <mergeCell ref="A286:A287"/>
    <mergeCell ref="C230:C231"/>
    <mergeCell ref="B230:B231"/>
    <mergeCell ref="A230:A231"/>
    <mergeCell ref="C279:C280"/>
    <mergeCell ref="B279:B280"/>
    <mergeCell ref="A279:A280"/>
    <mergeCell ref="C255:C256"/>
    <mergeCell ref="C281:C282"/>
    <mergeCell ref="B281:B282"/>
    <mergeCell ref="B261:B262"/>
    <mergeCell ref="C261:C262"/>
    <mergeCell ref="A261:A262"/>
    <mergeCell ref="A271:A272"/>
    <mergeCell ref="C274:C278"/>
    <mergeCell ref="B274:B278"/>
    <mergeCell ref="A274:A278"/>
    <mergeCell ref="A267:A268"/>
    <mergeCell ref="C237:C239"/>
    <mergeCell ref="A269:A270"/>
    <mergeCell ref="B267:B268"/>
    <mergeCell ref="C267:C268"/>
    <mergeCell ref="B269:B270"/>
    <mergeCell ref="C269:C270"/>
    <mergeCell ref="B271:B272"/>
    <mergeCell ref="C271:C272"/>
    <mergeCell ref="C244:C245"/>
    <mergeCell ref="A242:A243"/>
    <mergeCell ref="B244:B245"/>
    <mergeCell ref="A244:A245"/>
    <mergeCell ref="A255:A256"/>
    <mergeCell ref="B255:B256"/>
    <mergeCell ref="B246:B248"/>
    <mergeCell ref="C246:C248"/>
    <mergeCell ref="B249:B251"/>
    <mergeCell ref="C249:C251"/>
    <mergeCell ref="C265:C266"/>
    <mergeCell ref="B265:B266"/>
    <mergeCell ref="A265:A266"/>
    <mergeCell ref="B242:B243"/>
    <mergeCell ref="C138:C139"/>
    <mergeCell ref="B138:B139"/>
    <mergeCell ref="A138:A139"/>
    <mergeCell ref="A263:A264"/>
    <mergeCell ref="B263:B264"/>
    <mergeCell ref="C263:C264"/>
    <mergeCell ref="C252:C254"/>
    <mergeCell ref="B252:B254"/>
    <mergeCell ref="A252:A254"/>
    <mergeCell ref="A257:A258"/>
    <mergeCell ref="B257:B258"/>
    <mergeCell ref="C257:C258"/>
    <mergeCell ref="A259:A260"/>
    <mergeCell ref="B259:B260"/>
    <mergeCell ref="C259:C260"/>
    <mergeCell ref="B237:B239"/>
    <mergeCell ref="A237:A239"/>
    <mergeCell ref="C176:C177"/>
    <mergeCell ref="B176:B177"/>
    <mergeCell ref="A176:A177"/>
    <mergeCell ref="C242:C243"/>
    <mergeCell ref="C233:C234"/>
    <mergeCell ref="B233:B234"/>
    <mergeCell ref="A233:A234"/>
    <mergeCell ref="C200:C202"/>
    <mergeCell ref="B200:B202"/>
    <mergeCell ref="A200:A202"/>
    <mergeCell ref="C226:C227"/>
    <mergeCell ref="B226:B227"/>
    <mergeCell ref="A226:A227"/>
    <mergeCell ref="C217:C218"/>
    <mergeCell ref="B217:B218"/>
    <mergeCell ref="A217:A218"/>
    <mergeCell ref="B203:B206"/>
    <mergeCell ref="A203:A206"/>
    <mergeCell ref="C207:C213"/>
    <mergeCell ref="B207:B213"/>
    <mergeCell ref="A207:A213"/>
    <mergeCell ref="A219:A225"/>
    <mergeCell ref="B219:B225"/>
    <mergeCell ref="C219:C225"/>
    <mergeCell ref="C203:C206"/>
    <mergeCell ref="A2:H2"/>
    <mergeCell ref="A3:H3"/>
    <mergeCell ref="A5:A6"/>
    <mergeCell ref="B5:B6"/>
    <mergeCell ref="C5:C6"/>
    <mergeCell ref="D5:D6"/>
    <mergeCell ref="E5:E6"/>
    <mergeCell ref="F5:H5"/>
    <mergeCell ref="A7:A20"/>
    <mergeCell ref="B7:B20"/>
    <mergeCell ref="C7:C20"/>
    <mergeCell ref="A21:A28"/>
    <mergeCell ref="B21:B28"/>
    <mergeCell ref="C21:C28"/>
    <mergeCell ref="A37:A45"/>
    <mergeCell ref="B37:B45"/>
    <mergeCell ref="C37:C45"/>
    <mergeCell ref="A46:A60"/>
    <mergeCell ref="B46:B60"/>
    <mergeCell ref="C46:C60"/>
    <mergeCell ref="B29:B36"/>
    <mergeCell ref="C29:C36"/>
    <mergeCell ref="A29:A36"/>
    <mergeCell ref="A61:A69"/>
    <mergeCell ref="B61:B69"/>
    <mergeCell ref="C61:C69"/>
    <mergeCell ref="B70:B77"/>
    <mergeCell ref="C70:C77"/>
    <mergeCell ref="A70:A77"/>
    <mergeCell ref="A78:A81"/>
    <mergeCell ref="B78:B81"/>
    <mergeCell ref="C78:C81"/>
    <mergeCell ref="A82:A84"/>
    <mergeCell ref="B82:B84"/>
    <mergeCell ref="C82:C84"/>
    <mergeCell ref="A85:A90"/>
    <mergeCell ref="B85:B90"/>
    <mergeCell ref="C85:C90"/>
    <mergeCell ref="A102:A104"/>
    <mergeCell ref="B102:B104"/>
    <mergeCell ref="C102:C104"/>
    <mergeCell ref="C94:C99"/>
    <mergeCell ref="B94:B99"/>
    <mergeCell ref="A94:A99"/>
    <mergeCell ref="B151:B153"/>
    <mergeCell ref="C151:C153"/>
    <mergeCell ref="B140:B150"/>
    <mergeCell ref="C140:C150"/>
    <mergeCell ref="A140:A150"/>
    <mergeCell ref="A105:A108"/>
    <mergeCell ref="B105:B108"/>
    <mergeCell ref="C105:C108"/>
    <mergeCell ref="A111:A113"/>
    <mergeCell ref="B111:B113"/>
    <mergeCell ref="C111:C113"/>
    <mergeCell ref="A114:A115"/>
    <mergeCell ref="B114:B115"/>
    <mergeCell ref="C114:C115"/>
    <mergeCell ref="C122:C123"/>
    <mergeCell ref="B122:B123"/>
    <mergeCell ref="A122:A123"/>
    <mergeCell ref="A116:A121"/>
    <mergeCell ref="B116:B121"/>
    <mergeCell ref="C116:C121"/>
    <mergeCell ref="A124:A137"/>
    <mergeCell ref="B124:B137"/>
    <mergeCell ref="C124:C137"/>
    <mergeCell ref="A151:A153"/>
    <mergeCell ref="A156:A161"/>
    <mergeCell ref="B156:B161"/>
    <mergeCell ref="C156:C161"/>
    <mergeCell ref="A162:A175"/>
    <mergeCell ref="B162:B175"/>
    <mergeCell ref="C162:C175"/>
    <mergeCell ref="B197:B199"/>
    <mergeCell ref="C197:C199"/>
    <mergeCell ref="A197:A199"/>
    <mergeCell ref="B182:B186"/>
    <mergeCell ref="C182:C186"/>
    <mergeCell ref="A182:A186"/>
    <mergeCell ref="B180:B181"/>
    <mergeCell ref="C180:C181"/>
    <mergeCell ref="A180:A181"/>
    <mergeCell ref="B188:B194"/>
    <mergeCell ref="C188:C194"/>
    <mergeCell ref="A188:A194"/>
  </mergeCells>
  <pageMargins left="0.7" right="0.7" top="0.75" bottom="0.75" header="0.3" footer="0.3"/>
  <pageSetup paperSize="9" scale="97" orientation="portrait" verticalDpi="4294967295" r:id="rId1"/>
  <colBreaks count="1" manualBreakCount="1">
    <brk id="4" max="12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F17AE9-1C58-4955-BFC8-FD929003FBD2}">
  <dimension ref="A2:J420"/>
  <sheetViews>
    <sheetView view="pageBreakPreview" topLeftCell="A4" zoomScaleNormal="100" zoomScaleSheetLayoutView="100" workbookViewId="0">
      <pane xSplit="3" ySplit="3" topLeftCell="D13" activePane="bottomRight" state="frozen"/>
      <selection activeCell="A4" sqref="A4"/>
      <selection pane="topRight" activeCell="D4" sqref="D4"/>
      <selection pane="bottomLeft" activeCell="A7" sqref="A7"/>
      <selection pane="bottomRight" activeCell="B412" sqref="B412"/>
    </sheetView>
  </sheetViews>
  <sheetFormatPr defaultRowHeight="18.75" x14ac:dyDescent="0.3"/>
  <cols>
    <col min="1" max="1" width="4.85546875" style="2" customWidth="1"/>
    <col min="2" max="2" width="26.42578125" style="31" customWidth="1"/>
    <col min="3" max="3" width="43.140625" style="31" customWidth="1"/>
    <col min="4" max="4" width="79.140625" style="1" customWidth="1"/>
    <col min="5" max="5" width="21.140625" style="1" customWidth="1"/>
    <col min="6" max="6" width="22" style="1" bestFit="1" customWidth="1"/>
    <col min="7" max="7" width="19" style="1" bestFit="1" customWidth="1"/>
    <col min="8" max="8" width="17.7109375" style="1" bestFit="1" customWidth="1"/>
    <col min="9" max="9" width="14.7109375" style="30" bestFit="1" customWidth="1"/>
    <col min="10" max="10" width="19" style="1" bestFit="1" customWidth="1"/>
    <col min="11" max="16384" width="9.140625" style="1"/>
  </cols>
  <sheetData>
    <row r="2" spans="1:8" ht="25.5" x14ac:dyDescent="0.3">
      <c r="A2" s="103" t="s">
        <v>388</v>
      </c>
      <c r="B2" s="103"/>
      <c r="C2" s="103"/>
      <c r="D2" s="103"/>
      <c r="E2" s="103"/>
      <c r="F2" s="103"/>
      <c r="G2" s="103"/>
      <c r="H2" s="103"/>
    </row>
    <row r="3" spans="1:8" ht="25.5" x14ac:dyDescent="0.3">
      <c r="A3" s="103" t="s">
        <v>2</v>
      </c>
      <c r="B3" s="103"/>
      <c r="C3" s="103"/>
      <c r="D3" s="103"/>
      <c r="E3" s="103"/>
      <c r="F3" s="103"/>
      <c r="G3" s="103"/>
      <c r="H3" s="103"/>
    </row>
    <row r="4" spans="1:8" ht="19.5" thickBot="1" x14ac:dyDescent="0.35"/>
    <row r="5" spans="1:8" ht="20.25" thickTop="1" thickBot="1" x14ac:dyDescent="0.35">
      <c r="A5" s="106" t="s">
        <v>4</v>
      </c>
      <c r="B5" s="104" t="s">
        <v>3</v>
      </c>
      <c r="C5" s="128" t="s">
        <v>3</v>
      </c>
      <c r="D5" s="106" t="s">
        <v>5</v>
      </c>
      <c r="E5" s="104" t="s">
        <v>6</v>
      </c>
      <c r="F5" s="106" t="s">
        <v>7</v>
      </c>
      <c r="G5" s="106"/>
      <c r="H5" s="106"/>
    </row>
    <row r="6" spans="1:8" ht="39" thickTop="1" thickBot="1" x14ac:dyDescent="0.35">
      <c r="A6" s="106"/>
      <c r="B6" s="104"/>
      <c r="C6" s="128"/>
      <c r="D6" s="106"/>
      <c r="E6" s="104"/>
      <c r="F6" s="24" t="s">
        <v>8</v>
      </c>
      <c r="G6" s="24" t="s">
        <v>9</v>
      </c>
      <c r="H6" s="24" t="s">
        <v>1</v>
      </c>
    </row>
    <row r="7" spans="1:8" ht="19.5" thickTop="1" x14ac:dyDescent="0.3">
      <c r="A7" s="129">
        <v>1</v>
      </c>
      <c r="B7" s="130" t="s">
        <v>10</v>
      </c>
      <c r="C7" s="130" t="s">
        <v>0</v>
      </c>
      <c r="D7" s="32" t="s">
        <v>163</v>
      </c>
      <c r="E7" s="27">
        <f>+F7+G7+H7</f>
        <v>478120</v>
      </c>
      <c r="F7" s="33">
        <v>27000</v>
      </c>
      <c r="G7" s="33"/>
      <c r="H7" s="34">
        <v>451120</v>
      </c>
    </row>
    <row r="8" spans="1:8" ht="37.5" x14ac:dyDescent="0.3">
      <c r="A8" s="121"/>
      <c r="B8" s="97"/>
      <c r="C8" s="97"/>
      <c r="D8" s="23" t="s">
        <v>162</v>
      </c>
      <c r="E8" s="27">
        <f>+F8+G8+H8</f>
        <v>4474417</v>
      </c>
      <c r="F8" s="3">
        <v>162000</v>
      </c>
      <c r="G8" s="3">
        <v>3200000</v>
      </c>
      <c r="H8" s="35">
        <v>1112417</v>
      </c>
    </row>
    <row r="9" spans="1:8" x14ac:dyDescent="0.3">
      <c r="A9" s="121"/>
      <c r="B9" s="97"/>
      <c r="C9" s="97"/>
      <c r="D9" s="21" t="s">
        <v>160</v>
      </c>
      <c r="E9" s="3">
        <f t="shared" ref="E9:E204" si="0">+F9+G9+H9</f>
        <v>4290822</v>
      </c>
      <c r="F9" s="3">
        <v>54000</v>
      </c>
      <c r="G9" s="3">
        <v>1000000</v>
      </c>
      <c r="H9" s="35">
        <v>3236822</v>
      </c>
    </row>
    <row r="10" spans="1:8" x14ac:dyDescent="0.3">
      <c r="A10" s="121"/>
      <c r="B10" s="97"/>
      <c r="C10" s="97"/>
      <c r="D10" s="21" t="s">
        <v>159</v>
      </c>
      <c r="E10" s="3">
        <f t="shared" si="0"/>
        <v>5179948</v>
      </c>
      <c r="F10" s="3">
        <v>81000</v>
      </c>
      <c r="G10" s="3">
        <v>2400000</v>
      </c>
      <c r="H10" s="35">
        <v>2698948</v>
      </c>
    </row>
    <row r="11" spans="1:8" x14ac:dyDescent="0.3">
      <c r="A11" s="121"/>
      <c r="B11" s="97"/>
      <c r="C11" s="97"/>
      <c r="D11" s="21" t="s">
        <v>161</v>
      </c>
      <c r="E11" s="3">
        <f t="shared" si="0"/>
        <v>3965459</v>
      </c>
      <c r="F11" s="3">
        <v>54000</v>
      </c>
      <c r="G11" s="3">
        <v>825000</v>
      </c>
      <c r="H11" s="35">
        <v>3086459</v>
      </c>
    </row>
    <row r="12" spans="1:8" x14ac:dyDescent="0.3">
      <c r="A12" s="121"/>
      <c r="B12" s="97"/>
      <c r="C12" s="97"/>
      <c r="D12" s="21" t="s">
        <v>491</v>
      </c>
      <c r="E12" s="3">
        <f t="shared" si="0"/>
        <v>1554000</v>
      </c>
      <c r="F12" s="3">
        <v>54000</v>
      </c>
      <c r="G12" s="3">
        <v>1500000</v>
      </c>
      <c r="H12" s="35"/>
    </row>
    <row r="13" spans="1:8" x14ac:dyDescent="0.3">
      <c r="A13" s="121"/>
      <c r="B13" s="97"/>
      <c r="C13" s="97"/>
      <c r="D13" s="21" t="s">
        <v>441</v>
      </c>
      <c r="E13" s="3">
        <f t="shared" si="0"/>
        <v>2491406</v>
      </c>
      <c r="F13" s="3">
        <v>54000</v>
      </c>
      <c r="G13" s="3">
        <v>900000</v>
      </c>
      <c r="H13" s="35">
        <v>1537406</v>
      </c>
    </row>
    <row r="14" spans="1:8" x14ac:dyDescent="0.3">
      <c r="A14" s="121"/>
      <c r="B14" s="97"/>
      <c r="C14" s="97"/>
      <c r="D14" s="21" t="s">
        <v>458</v>
      </c>
      <c r="E14" s="3">
        <f t="shared" si="0"/>
        <v>2281000</v>
      </c>
      <c r="F14" s="3">
        <v>81000</v>
      </c>
      <c r="G14" s="3">
        <v>2200000</v>
      </c>
      <c r="H14" s="35"/>
    </row>
    <row r="15" spans="1:8" x14ac:dyDescent="0.3">
      <c r="A15" s="121"/>
      <c r="B15" s="97"/>
      <c r="C15" s="97"/>
      <c r="D15" s="21" t="s">
        <v>480</v>
      </c>
      <c r="E15" s="3">
        <f t="shared" si="0"/>
        <v>1131000</v>
      </c>
      <c r="F15" s="3">
        <v>81000</v>
      </c>
      <c r="G15" s="3">
        <v>1050000</v>
      </c>
      <c r="H15" s="35"/>
    </row>
    <row r="16" spans="1:8" x14ac:dyDescent="0.3">
      <c r="A16" s="121"/>
      <c r="B16" s="97"/>
      <c r="C16" s="97"/>
      <c r="D16" s="21" t="s">
        <v>571</v>
      </c>
      <c r="E16" s="3">
        <f t="shared" si="0"/>
        <v>3008804</v>
      </c>
      <c r="F16" s="3"/>
      <c r="G16" s="3"/>
      <c r="H16" s="35">
        <v>3008804</v>
      </c>
    </row>
    <row r="17" spans="1:8" x14ac:dyDescent="0.3">
      <c r="A17" s="121"/>
      <c r="B17" s="97"/>
      <c r="C17" s="97"/>
      <c r="D17" s="21" t="s">
        <v>608</v>
      </c>
      <c r="E17" s="3">
        <f t="shared" si="0"/>
        <v>1660000</v>
      </c>
      <c r="F17" s="3">
        <v>60000</v>
      </c>
      <c r="G17" s="3">
        <v>1600000</v>
      </c>
      <c r="H17" s="35"/>
    </row>
    <row r="18" spans="1:8" x14ac:dyDescent="0.3">
      <c r="A18" s="121"/>
      <c r="B18" s="97"/>
      <c r="C18" s="97"/>
      <c r="D18" s="21" t="s">
        <v>579</v>
      </c>
      <c r="E18" s="3">
        <f t="shared" si="0"/>
        <v>330000</v>
      </c>
      <c r="F18" s="3">
        <v>30000</v>
      </c>
      <c r="G18" s="3">
        <v>300000</v>
      </c>
      <c r="H18" s="35"/>
    </row>
    <row r="19" spans="1:8" x14ac:dyDescent="0.3">
      <c r="A19" s="121"/>
      <c r="B19" s="97"/>
      <c r="C19" s="97"/>
      <c r="D19" s="21" t="s">
        <v>526</v>
      </c>
      <c r="E19" s="3">
        <f t="shared" si="0"/>
        <v>664000</v>
      </c>
      <c r="F19" s="3">
        <v>27000</v>
      </c>
      <c r="G19" s="3">
        <v>637000</v>
      </c>
      <c r="H19" s="35"/>
    </row>
    <row r="20" spans="1:8" x14ac:dyDescent="0.3">
      <c r="A20" s="121"/>
      <c r="B20" s="97"/>
      <c r="C20" s="97"/>
      <c r="D20" s="21" t="s">
        <v>642</v>
      </c>
      <c r="E20" s="3">
        <f t="shared" si="0"/>
        <v>3767218</v>
      </c>
      <c r="F20" s="3">
        <v>30000</v>
      </c>
      <c r="G20" s="3">
        <v>900000</v>
      </c>
      <c r="H20" s="35">
        <v>2837218</v>
      </c>
    </row>
    <row r="21" spans="1:8" x14ac:dyDescent="0.3">
      <c r="A21" s="121"/>
      <c r="B21" s="97"/>
      <c r="C21" s="97"/>
      <c r="D21" s="21" t="s">
        <v>172</v>
      </c>
      <c r="E21" s="3">
        <f t="shared" si="0"/>
        <v>2926267</v>
      </c>
      <c r="F21" s="3">
        <v>81000</v>
      </c>
      <c r="G21" s="3">
        <v>2200000</v>
      </c>
      <c r="H21" s="35">
        <v>645267</v>
      </c>
    </row>
    <row r="22" spans="1:8" x14ac:dyDescent="0.3">
      <c r="A22" s="121"/>
      <c r="B22" s="97"/>
      <c r="C22" s="97"/>
      <c r="D22" s="21" t="s">
        <v>409</v>
      </c>
      <c r="E22" s="3">
        <f>+F22+G22+H22</f>
        <v>981000</v>
      </c>
      <c r="F22" s="3">
        <v>81000</v>
      </c>
      <c r="G22" s="3">
        <v>900000</v>
      </c>
      <c r="H22" s="35"/>
    </row>
    <row r="23" spans="1:8" x14ac:dyDescent="0.3">
      <c r="A23" s="121"/>
      <c r="B23" s="97"/>
      <c r="C23" s="97"/>
      <c r="D23" s="21" t="s">
        <v>659</v>
      </c>
      <c r="E23" s="3">
        <f>+F23+G23+H23</f>
        <v>2790000</v>
      </c>
      <c r="F23" s="3">
        <v>90000</v>
      </c>
      <c r="G23" s="3">
        <v>2700000</v>
      </c>
      <c r="H23" s="3"/>
    </row>
    <row r="24" spans="1:8" x14ac:dyDescent="0.3">
      <c r="A24" s="121"/>
      <c r="B24" s="97"/>
      <c r="C24" s="97"/>
      <c r="D24" s="21" t="s">
        <v>673</v>
      </c>
      <c r="E24" s="3">
        <f>+F24+G24+H24</f>
        <v>1970000</v>
      </c>
      <c r="F24" s="3">
        <v>270000</v>
      </c>
      <c r="G24" s="3">
        <v>1700000</v>
      </c>
      <c r="H24" s="3"/>
    </row>
    <row r="25" spans="1:8" x14ac:dyDescent="0.3">
      <c r="A25" s="121"/>
      <c r="B25" s="97"/>
      <c r="C25" s="97"/>
      <c r="D25" s="21" t="s">
        <v>692</v>
      </c>
      <c r="E25" s="3">
        <f>+F25+G25+H25</f>
        <v>1157587</v>
      </c>
      <c r="F25" s="3">
        <v>30000</v>
      </c>
      <c r="G25" s="3"/>
      <c r="H25" s="3">
        <v>1127587</v>
      </c>
    </row>
    <row r="26" spans="1:8" x14ac:dyDescent="0.3">
      <c r="A26" s="121">
        <v>2</v>
      </c>
      <c r="B26" s="97" t="s">
        <v>11</v>
      </c>
      <c r="C26" s="97" t="s">
        <v>91</v>
      </c>
      <c r="D26" s="21" t="s">
        <v>389</v>
      </c>
      <c r="E26" s="3">
        <f t="shared" si="0"/>
        <v>835745</v>
      </c>
      <c r="F26" s="4">
        <v>27000</v>
      </c>
      <c r="G26" s="4"/>
      <c r="H26" s="36">
        <v>808745</v>
      </c>
    </row>
    <row r="27" spans="1:8" x14ac:dyDescent="0.3">
      <c r="A27" s="121"/>
      <c r="B27" s="97"/>
      <c r="C27" s="97"/>
      <c r="D27" s="21" t="s">
        <v>136</v>
      </c>
      <c r="E27" s="3">
        <f t="shared" si="0"/>
        <v>1799000</v>
      </c>
      <c r="F27" s="4">
        <v>54000</v>
      </c>
      <c r="G27" s="4">
        <v>1350000</v>
      </c>
      <c r="H27" s="36">
        <v>395000</v>
      </c>
    </row>
    <row r="28" spans="1:8" x14ac:dyDescent="0.3">
      <c r="A28" s="121"/>
      <c r="B28" s="97"/>
      <c r="C28" s="97"/>
      <c r="D28" s="21" t="s">
        <v>112</v>
      </c>
      <c r="E28" s="3">
        <f t="shared" si="0"/>
        <v>1231000</v>
      </c>
      <c r="F28" s="4">
        <v>54000</v>
      </c>
      <c r="G28" s="4">
        <v>700000</v>
      </c>
      <c r="H28" s="36">
        <v>477000</v>
      </c>
    </row>
    <row r="29" spans="1:8" x14ac:dyDescent="0.3">
      <c r="A29" s="121"/>
      <c r="B29" s="97"/>
      <c r="C29" s="97"/>
      <c r="D29" s="21" t="s">
        <v>128</v>
      </c>
      <c r="E29" s="3">
        <f t="shared" si="0"/>
        <v>1733697</v>
      </c>
      <c r="F29" s="4">
        <v>54000</v>
      </c>
      <c r="G29" s="4">
        <v>760000</v>
      </c>
      <c r="H29" s="36">
        <v>919697</v>
      </c>
    </row>
    <row r="30" spans="1:8" x14ac:dyDescent="0.3">
      <c r="A30" s="121"/>
      <c r="B30" s="97"/>
      <c r="C30" s="97"/>
      <c r="D30" s="21" t="s">
        <v>174</v>
      </c>
      <c r="E30" s="3">
        <f t="shared" si="0"/>
        <v>1442830</v>
      </c>
      <c r="F30" s="4">
        <v>27000</v>
      </c>
      <c r="G30" s="4">
        <v>280000</v>
      </c>
      <c r="H30" s="36">
        <v>1135830</v>
      </c>
    </row>
    <row r="31" spans="1:8" x14ac:dyDescent="0.3">
      <c r="A31" s="121"/>
      <c r="B31" s="97"/>
      <c r="C31" s="97"/>
      <c r="D31" s="21" t="s">
        <v>537</v>
      </c>
      <c r="E31" s="3">
        <f t="shared" si="0"/>
        <v>24481147.5</v>
      </c>
      <c r="F31" s="4"/>
      <c r="G31" s="4"/>
      <c r="H31" s="36">
        <v>24481147.5</v>
      </c>
    </row>
    <row r="32" spans="1:8" x14ac:dyDescent="0.3">
      <c r="A32" s="121"/>
      <c r="B32" s="97"/>
      <c r="C32" s="97"/>
      <c r="D32" s="21" t="s">
        <v>98</v>
      </c>
      <c r="E32" s="3">
        <f t="shared" si="0"/>
        <v>2174896</v>
      </c>
      <c r="F32" s="4">
        <v>54000</v>
      </c>
      <c r="G32" s="4">
        <v>1000000</v>
      </c>
      <c r="H32" s="36">
        <v>1120896</v>
      </c>
    </row>
    <row r="33" spans="1:10" x14ac:dyDescent="0.3">
      <c r="A33" s="121"/>
      <c r="B33" s="97"/>
      <c r="C33" s="97"/>
      <c r="D33" s="21" t="s">
        <v>693</v>
      </c>
      <c r="E33" s="3">
        <f t="shared" si="0"/>
        <v>4265988</v>
      </c>
      <c r="F33" s="4">
        <v>180000</v>
      </c>
      <c r="G33" s="4">
        <v>1980000</v>
      </c>
      <c r="H33" s="36">
        <v>2105988</v>
      </c>
    </row>
    <row r="34" spans="1:10" x14ac:dyDescent="0.3">
      <c r="A34" s="59">
        <v>3</v>
      </c>
      <c r="B34" s="10" t="s">
        <v>533</v>
      </c>
      <c r="C34" s="10" t="s">
        <v>12</v>
      </c>
      <c r="D34" s="21" t="s">
        <v>534</v>
      </c>
      <c r="E34" s="3">
        <f t="shared" si="0"/>
        <v>1280360</v>
      </c>
      <c r="F34" s="4">
        <v>81000</v>
      </c>
      <c r="G34" s="4">
        <v>900000</v>
      </c>
      <c r="H34" s="36">
        <v>299360</v>
      </c>
    </row>
    <row r="35" spans="1:10" x14ac:dyDescent="0.3">
      <c r="A35" s="121">
        <v>4</v>
      </c>
      <c r="B35" s="97" t="s">
        <v>13</v>
      </c>
      <c r="C35" s="97" t="s">
        <v>12</v>
      </c>
      <c r="D35" s="21" t="s">
        <v>131</v>
      </c>
      <c r="E35" s="3">
        <f t="shared" si="0"/>
        <v>1265000</v>
      </c>
      <c r="F35" s="4">
        <v>54000</v>
      </c>
      <c r="G35" s="4">
        <v>800000</v>
      </c>
      <c r="H35" s="36">
        <v>411000</v>
      </c>
    </row>
    <row r="36" spans="1:10" x14ac:dyDescent="0.3">
      <c r="A36" s="121"/>
      <c r="B36" s="97"/>
      <c r="C36" s="97"/>
      <c r="D36" s="21" t="s">
        <v>120</v>
      </c>
      <c r="E36" s="37">
        <f t="shared" si="0"/>
        <v>8659657</v>
      </c>
      <c r="F36" s="38"/>
      <c r="G36" s="38">
        <v>8659657</v>
      </c>
      <c r="H36" s="36"/>
    </row>
    <row r="37" spans="1:10" x14ac:dyDescent="0.3">
      <c r="A37" s="121"/>
      <c r="B37" s="97"/>
      <c r="C37" s="97"/>
      <c r="D37" s="21" t="s">
        <v>408</v>
      </c>
      <c r="E37" s="4">
        <f t="shared" si="0"/>
        <v>2345597</v>
      </c>
      <c r="F37" s="4">
        <v>135000</v>
      </c>
      <c r="G37" s="4">
        <v>1550000</v>
      </c>
      <c r="H37" s="36">
        <v>660597</v>
      </c>
    </row>
    <row r="38" spans="1:10" x14ac:dyDescent="0.3">
      <c r="A38" s="121"/>
      <c r="B38" s="97"/>
      <c r="C38" s="97"/>
      <c r="D38" s="21" t="s">
        <v>443</v>
      </c>
      <c r="E38" s="4">
        <f t="shared" si="0"/>
        <v>1799947</v>
      </c>
      <c r="F38" s="4">
        <v>108000</v>
      </c>
      <c r="G38" s="4">
        <v>1360000</v>
      </c>
      <c r="H38" s="36">
        <v>331947</v>
      </c>
    </row>
    <row r="39" spans="1:10" x14ac:dyDescent="0.3">
      <c r="A39" s="121"/>
      <c r="B39" s="97"/>
      <c r="C39" s="97"/>
      <c r="D39" s="21" t="s">
        <v>176</v>
      </c>
      <c r="E39" s="4">
        <f t="shared" si="0"/>
        <v>1066000</v>
      </c>
      <c r="F39" s="4">
        <v>54000</v>
      </c>
      <c r="G39" s="4">
        <v>720000</v>
      </c>
      <c r="H39" s="36">
        <v>292000</v>
      </c>
    </row>
    <row r="40" spans="1:10" x14ac:dyDescent="0.3">
      <c r="A40" s="121"/>
      <c r="B40" s="97"/>
      <c r="C40" s="97"/>
      <c r="D40" s="21" t="s">
        <v>531</v>
      </c>
      <c r="E40" s="4">
        <f t="shared" si="0"/>
        <v>1794081</v>
      </c>
      <c r="F40" s="4">
        <v>27000</v>
      </c>
      <c r="G40" s="4">
        <v>315000</v>
      </c>
      <c r="H40" s="36">
        <v>1452081</v>
      </c>
    </row>
    <row r="41" spans="1:10" x14ac:dyDescent="0.3">
      <c r="A41" s="121"/>
      <c r="B41" s="97"/>
      <c r="C41" s="97"/>
      <c r="D41" s="21" t="s">
        <v>542</v>
      </c>
      <c r="E41" s="4">
        <f t="shared" si="0"/>
        <v>4790900</v>
      </c>
      <c r="F41" s="4">
        <v>120000</v>
      </c>
      <c r="G41" s="4">
        <v>4200000</v>
      </c>
      <c r="H41" s="36">
        <v>470900</v>
      </c>
    </row>
    <row r="42" spans="1:10" x14ac:dyDescent="0.3">
      <c r="A42" s="121"/>
      <c r="B42" s="97"/>
      <c r="C42" s="97"/>
      <c r="D42" s="21" t="s">
        <v>449</v>
      </c>
      <c r="E42" s="4">
        <f t="shared" si="0"/>
        <v>1232275</v>
      </c>
      <c r="F42" s="4">
        <v>81000</v>
      </c>
      <c r="G42" s="4">
        <v>720000</v>
      </c>
      <c r="H42" s="36">
        <v>431275</v>
      </c>
    </row>
    <row r="43" spans="1:10" x14ac:dyDescent="0.3">
      <c r="A43" s="121"/>
      <c r="B43" s="97"/>
      <c r="C43" s="97"/>
      <c r="D43" s="21" t="s">
        <v>582</v>
      </c>
      <c r="E43" s="4">
        <f t="shared" si="0"/>
        <v>1946117</v>
      </c>
      <c r="F43" s="4">
        <v>30000</v>
      </c>
      <c r="G43" s="4">
        <v>500000</v>
      </c>
      <c r="H43" s="36">
        <v>1416117</v>
      </c>
    </row>
    <row r="44" spans="1:10" x14ac:dyDescent="0.3">
      <c r="A44" s="121"/>
      <c r="B44" s="97"/>
      <c r="C44" s="97"/>
      <c r="D44" s="21" t="s">
        <v>611</v>
      </c>
      <c r="E44" s="4">
        <f t="shared" si="0"/>
        <v>480000</v>
      </c>
      <c r="F44" s="4">
        <v>30000</v>
      </c>
      <c r="G44" s="4">
        <v>450000</v>
      </c>
      <c r="H44" s="36"/>
    </row>
    <row r="45" spans="1:10" x14ac:dyDescent="0.3">
      <c r="A45" s="121"/>
      <c r="B45" s="97"/>
      <c r="C45" s="97"/>
      <c r="D45" s="21" t="s">
        <v>639</v>
      </c>
      <c r="E45" s="4">
        <f t="shared" si="0"/>
        <v>922000</v>
      </c>
      <c r="F45" s="4">
        <v>30000</v>
      </c>
      <c r="G45" s="4">
        <v>600000</v>
      </c>
      <c r="H45" s="36">
        <v>292000</v>
      </c>
    </row>
    <row r="46" spans="1:10" x14ac:dyDescent="0.3">
      <c r="A46" s="121"/>
      <c r="B46" s="97"/>
      <c r="C46" s="97"/>
      <c r="D46" s="21" t="s">
        <v>594</v>
      </c>
      <c r="E46" s="4">
        <f t="shared" si="0"/>
        <v>1719922</v>
      </c>
      <c r="F46" s="4">
        <v>30000</v>
      </c>
      <c r="G46" s="4">
        <v>300000</v>
      </c>
      <c r="H46" s="36">
        <v>1389922</v>
      </c>
    </row>
    <row r="47" spans="1:10" x14ac:dyDescent="0.3">
      <c r="A47" s="121"/>
      <c r="B47" s="97"/>
      <c r="C47" s="97"/>
      <c r="D47" s="21" t="s">
        <v>595</v>
      </c>
      <c r="E47" s="4">
        <f t="shared" si="0"/>
        <v>2312200</v>
      </c>
      <c r="F47" s="4">
        <v>150000</v>
      </c>
      <c r="G47" s="4">
        <v>900000</v>
      </c>
      <c r="H47" s="36">
        <v>1262200</v>
      </c>
    </row>
    <row r="48" spans="1:10" x14ac:dyDescent="0.3">
      <c r="A48" s="121"/>
      <c r="B48" s="97"/>
      <c r="C48" s="97"/>
      <c r="D48" s="21" t="s">
        <v>593</v>
      </c>
      <c r="E48" s="57">
        <f t="shared" si="0"/>
        <v>62929650.649999999</v>
      </c>
      <c r="F48" s="4">
        <v>4556070</v>
      </c>
      <c r="G48" s="57">
        <v>14264651.4</v>
      </c>
      <c r="H48" s="58">
        <v>44108929.25</v>
      </c>
      <c r="J48" s="11"/>
    </row>
    <row r="49" spans="1:10" x14ac:dyDescent="0.3">
      <c r="A49" s="121"/>
      <c r="B49" s="97"/>
      <c r="C49" s="97"/>
      <c r="D49" s="21" t="s">
        <v>416</v>
      </c>
      <c r="E49" s="4">
        <f t="shared" ref="E49" si="1">+F49+G49+H49</f>
        <v>1076000</v>
      </c>
      <c r="F49" s="4">
        <v>54000</v>
      </c>
      <c r="G49" s="4">
        <v>740000</v>
      </c>
      <c r="H49" s="36">
        <v>282000</v>
      </c>
      <c r="J49" s="11"/>
    </row>
    <row r="50" spans="1:10" x14ac:dyDescent="0.3">
      <c r="A50" s="121"/>
      <c r="B50" s="97"/>
      <c r="C50" s="97"/>
      <c r="D50" s="21" t="s">
        <v>688</v>
      </c>
      <c r="E50" s="4">
        <f t="shared" si="0"/>
        <v>3540000</v>
      </c>
      <c r="F50" s="4">
        <v>390000</v>
      </c>
      <c r="G50" s="4">
        <v>3150000</v>
      </c>
      <c r="H50" s="36"/>
      <c r="J50" s="1" t="s">
        <v>407</v>
      </c>
    </row>
    <row r="51" spans="1:10" x14ac:dyDescent="0.3">
      <c r="A51" s="121">
        <v>5</v>
      </c>
      <c r="B51" s="97" t="s">
        <v>14</v>
      </c>
      <c r="C51" s="97" t="s">
        <v>12</v>
      </c>
      <c r="D51" s="21" t="s">
        <v>390</v>
      </c>
      <c r="E51" s="27">
        <f t="shared" si="0"/>
        <v>2151900</v>
      </c>
      <c r="F51" s="4">
        <v>162000</v>
      </c>
      <c r="G51" s="4"/>
      <c r="H51" s="36">
        <v>1989900</v>
      </c>
    </row>
    <row r="52" spans="1:10" x14ac:dyDescent="0.3">
      <c r="A52" s="121"/>
      <c r="B52" s="97"/>
      <c r="C52" s="97"/>
      <c r="D52" s="21" t="s">
        <v>130</v>
      </c>
      <c r="E52" s="27">
        <f t="shared" si="0"/>
        <v>989119</v>
      </c>
      <c r="F52" s="5">
        <v>108000</v>
      </c>
      <c r="G52" s="4"/>
      <c r="H52" s="36">
        <v>881119</v>
      </c>
    </row>
    <row r="53" spans="1:10" x14ac:dyDescent="0.3">
      <c r="A53" s="121"/>
      <c r="B53" s="97"/>
      <c r="C53" s="97"/>
      <c r="D53" s="21" t="s">
        <v>130</v>
      </c>
      <c r="E53" s="3">
        <f t="shared" si="0"/>
        <v>2844267</v>
      </c>
      <c r="F53" s="5">
        <v>108000</v>
      </c>
      <c r="G53" s="4">
        <v>1800000</v>
      </c>
      <c r="H53" s="36">
        <v>936267</v>
      </c>
    </row>
    <row r="54" spans="1:10" x14ac:dyDescent="0.3">
      <c r="A54" s="121"/>
      <c r="B54" s="97"/>
      <c r="C54" s="97"/>
      <c r="D54" s="21" t="s">
        <v>391</v>
      </c>
      <c r="E54" s="3">
        <f t="shared" si="0"/>
        <v>477000</v>
      </c>
      <c r="F54" s="5">
        <v>27000</v>
      </c>
      <c r="G54" s="4">
        <v>450000</v>
      </c>
      <c r="H54" s="36"/>
    </row>
    <row r="55" spans="1:10" x14ac:dyDescent="0.3">
      <c r="A55" s="121"/>
      <c r="B55" s="97"/>
      <c r="C55" s="97"/>
      <c r="D55" s="21" t="s">
        <v>148</v>
      </c>
      <c r="E55" s="3">
        <f t="shared" si="0"/>
        <v>1200000</v>
      </c>
      <c r="F55" s="4"/>
      <c r="G55" s="4">
        <v>1200000</v>
      </c>
      <c r="H55" s="36"/>
    </row>
    <row r="56" spans="1:10" x14ac:dyDescent="0.3">
      <c r="A56" s="121"/>
      <c r="B56" s="97"/>
      <c r="C56" s="97"/>
      <c r="D56" s="21" t="s">
        <v>392</v>
      </c>
      <c r="E56" s="3">
        <f t="shared" si="0"/>
        <v>1400000</v>
      </c>
      <c r="F56" s="4"/>
      <c r="G56" s="4">
        <v>1400000</v>
      </c>
      <c r="H56" s="36"/>
    </row>
    <row r="57" spans="1:10" x14ac:dyDescent="0.3">
      <c r="A57" s="121"/>
      <c r="B57" s="97"/>
      <c r="C57" s="97"/>
      <c r="D57" s="21" t="s">
        <v>122</v>
      </c>
      <c r="E57" s="3">
        <f t="shared" si="0"/>
        <v>727000</v>
      </c>
      <c r="F57" s="4">
        <v>27000</v>
      </c>
      <c r="G57" s="4">
        <v>700000</v>
      </c>
      <c r="H57" s="36"/>
    </row>
    <row r="58" spans="1:10" x14ac:dyDescent="0.3">
      <c r="A58" s="121"/>
      <c r="B58" s="97"/>
      <c r="C58" s="97"/>
      <c r="D58" s="21" t="s">
        <v>409</v>
      </c>
      <c r="E58" s="3">
        <f t="shared" si="0"/>
        <v>891000</v>
      </c>
      <c r="F58" s="4">
        <v>81000</v>
      </c>
      <c r="G58" s="4">
        <v>810000</v>
      </c>
      <c r="H58" s="4"/>
    </row>
    <row r="59" spans="1:10" x14ac:dyDescent="0.3">
      <c r="A59" s="121"/>
      <c r="B59" s="97"/>
      <c r="C59" s="97"/>
      <c r="D59" s="21" t="s">
        <v>476</v>
      </c>
      <c r="E59" s="3">
        <f t="shared" si="0"/>
        <v>1635000</v>
      </c>
      <c r="F59" s="4">
        <v>135000</v>
      </c>
      <c r="G59" s="4">
        <v>1500000</v>
      </c>
      <c r="H59" s="4"/>
    </row>
    <row r="60" spans="1:10" x14ac:dyDescent="0.3">
      <c r="A60" s="121"/>
      <c r="B60" s="97"/>
      <c r="C60" s="97"/>
      <c r="D60" s="21" t="s">
        <v>182</v>
      </c>
      <c r="E60" s="3">
        <f t="shared" si="0"/>
        <v>1656659</v>
      </c>
      <c r="F60" s="4">
        <v>60000</v>
      </c>
      <c r="G60" s="4">
        <v>660000</v>
      </c>
      <c r="H60" s="4">
        <v>936659</v>
      </c>
    </row>
    <row r="61" spans="1:10" x14ac:dyDescent="0.3">
      <c r="A61" s="121"/>
      <c r="B61" s="97"/>
      <c r="C61" s="97"/>
      <c r="D61" s="21" t="s">
        <v>477</v>
      </c>
      <c r="E61" s="3">
        <f t="shared" si="0"/>
        <v>971106</v>
      </c>
      <c r="F61" s="4">
        <v>27000</v>
      </c>
      <c r="G61" s="4">
        <v>490000</v>
      </c>
      <c r="H61" s="4">
        <v>454106</v>
      </c>
    </row>
    <row r="62" spans="1:10" x14ac:dyDescent="0.3">
      <c r="A62" s="121"/>
      <c r="B62" s="97"/>
      <c r="C62" s="97"/>
      <c r="D62" s="21" t="s">
        <v>268</v>
      </c>
      <c r="E62" s="3">
        <f t="shared" si="0"/>
        <v>660000</v>
      </c>
      <c r="F62" s="4">
        <v>60000</v>
      </c>
      <c r="G62" s="4">
        <v>600000</v>
      </c>
      <c r="H62" s="4"/>
    </row>
    <row r="63" spans="1:10" x14ac:dyDescent="0.3">
      <c r="A63" s="121"/>
      <c r="B63" s="97"/>
      <c r="C63" s="97"/>
      <c r="D63" s="21" t="s">
        <v>188</v>
      </c>
      <c r="E63" s="3">
        <f t="shared" si="0"/>
        <v>1531429</v>
      </c>
      <c r="F63" s="4">
        <v>27000</v>
      </c>
      <c r="G63" s="4">
        <v>350000</v>
      </c>
      <c r="H63" s="4">
        <v>1154429</v>
      </c>
    </row>
    <row r="64" spans="1:10" x14ac:dyDescent="0.3">
      <c r="A64" s="121"/>
      <c r="B64" s="97"/>
      <c r="C64" s="97"/>
      <c r="D64" s="21" t="s">
        <v>585</v>
      </c>
      <c r="E64" s="3">
        <f t="shared" si="0"/>
        <v>553000</v>
      </c>
      <c r="F64" s="4">
        <v>30000</v>
      </c>
      <c r="G64" s="4">
        <v>350000</v>
      </c>
      <c r="H64" s="4">
        <v>173000</v>
      </c>
    </row>
    <row r="65" spans="1:8" x14ac:dyDescent="0.3">
      <c r="A65" s="121"/>
      <c r="B65" s="97"/>
      <c r="C65" s="97"/>
      <c r="D65" s="21" t="s">
        <v>186</v>
      </c>
      <c r="E65" s="3">
        <f t="shared" si="0"/>
        <v>754000</v>
      </c>
      <c r="F65" s="4">
        <v>54000</v>
      </c>
      <c r="G65" s="4">
        <v>700000</v>
      </c>
      <c r="H65" s="4"/>
    </row>
    <row r="66" spans="1:8" x14ac:dyDescent="0.3">
      <c r="A66" s="121"/>
      <c r="B66" s="97"/>
      <c r="C66" s="97"/>
      <c r="D66" s="21" t="s">
        <v>618</v>
      </c>
      <c r="E66" s="3">
        <f t="shared" si="0"/>
        <v>530000</v>
      </c>
      <c r="F66" s="4">
        <v>30000</v>
      </c>
      <c r="G66" s="4">
        <v>500000</v>
      </c>
      <c r="H66" s="4"/>
    </row>
    <row r="67" spans="1:8" x14ac:dyDescent="0.3">
      <c r="A67" s="121"/>
      <c r="B67" s="97"/>
      <c r="C67" s="97"/>
      <c r="D67" s="21" t="s">
        <v>622</v>
      </c>
      <c r="E67" s="3">
        <f t="shared" si="0"/>
        <v>360000</v>
      </c>
      <c r="F67" s="4">
        <v>30000</v>
      </c>
      <c r="G67" s="4">
        <v>330000</v>
      </c>
      <c r="H67" s="4"/>
    </row>
    <row r="68" spans="1:8" x14ac:dyDescent="0.3">
      <c r="A68" s="121"/>
      <c r="B68" s="97"/>
      <c r="C68" s="97"/>
      <c r="D68" s="21" t="s">
        <v>623</v>
      </c>
      <c r="E68" s="3">
        <f t="shared" si="0"/>
        <v>1260000</v>
      </c>
      <c r="F68" s="4">
        <v>60000</v>
      </c>
      <c r="G68" s="4">
        <v>1200000</v>
      </c>
      <c r="H68" s="4"/>
    </row>
    <row r="69" spans="1:8" x14ac:dyDescent="0.3">
      <c r="A69" s="121"/>
      <c r="B69" s="97"/>
      <c r="C69" s="97"/>
      <c r="D69" s="21" t="s">
        <v>624</v>
      </c>
      <c r="E69" s="3">
        <f t="shared" si="0"/>
        <v>560000</v>
      </c>
      <c r="F69" s="4">
        <v>30000</v>
      </c>
      <c r="G69" s="4">
        <v>530000</v>
      </c>
      <c r="H69" s="4"/>
    </row>
    <row r="70" spans="1:8" x14ac:dyDescent="0.3">
      <c r="A70" s="121"/>
      <c r="B70" s="97"/>
      <c r="C70" s="97"/>
      <c r="D70" s="21" t="s">
        <v>625</v>
      </c>
      <c r="E70" s="3">
        <f t="shared" si="0"/>
        <v>1249294</v>
      </c>
      <c r="F70" s="4">
        <v>30000</v>
      </c>
      <c r="G70" s="4">
        <v>500000</v>
      </c>
      <c r="H70" s="4">
        <v>719294</v>
      </c>
    </row>
    <row r="71" spans="1:8" x14ac:dyDescent="0.3">
      <c r="A71" s="121"/>
      <c r="B71" s="97"/>
      <c r="C71" s="97"/>
      <c r="D71" s="21" t="s">
        <v>598</v>
      </c>
      <c r="E71" s="3">
        <f t="shared" si="0"/>
        <v>2790000</v>
      </c>
      <c r="F71" s="4">
        <v>270000</v>
      </c>
      <c r="G71" s="4">
        <v>2520000</v>
      </c>
      <c r="H71" s="4"/>
    </row>
    <row r="72" spans="1:8" x14ac:dyDescent="0.3">
      <c r="A72" s="121"/>
      <c r="B72" s="97"/>
      <c r="C72" s="97"/>
      <c r="D72" s="21" t="s">
        <v>580</v>
      </c>
      <c r="E72" s="3">
        <f t="shared" si="0"/>
        <v>723476</v>
      </c>
      <c r="F72" s="4"/>
      <c r="G72" s="4"/>
      <c r="H72" s="4">
        <v>723476</v>
      </c>
    </row>
    <row r="73" spans="1:8" x14ac:dyDescent="0.3">
      <c r="A73" s="121"/>
      <c r="B73" s="97"/>
      <c r="C73" s="97"/>
      <c r="D73" s="21" t="s">
        <v>429</v>
      </c>
      <c r="E73" s="3">
        <f t="shared" ref="E73:E75" si="2">+F73+G73+H73</f>
        <v>891000</v>
      </c>
      <c r="F73" s="4">
        <v>81000</v>
      </c>
      <c r="G73" s="4">
        <v>810000</v>
      </c>
      <c r="H73" s="4"/>
    </row>
    <row r="74" spans="1:8" x14ac:dyDescent="0.3">
      <c r="A74" s="121"/>
      <c r="B74" s="97"/>
      <c r="C74" s="97"/>
      <c r="D74" s="21" t="s">
        <v>677</v>
      </c>
      <c r="E74" s="3">
        <f t="shared" si="2"/>
        <v>230000</v>
      </c>
      <c r="F74" s="4">
        <v>30000</v>
      </c>
      <c r="G74" s="4">
        <v>200000</v>
      </c>
      <c r="H74" s="4"/>
    </row>
    <row r="75" spans="1:8" x14ac:dyDescent="0.3">
      <c r="A75" s="121"/>
      <c r="B75" s="97"/>
      <c r="C75" s="97"/>
      <c r="D75" s="21" t="s">
        <v>687</v>
      </c>
      <c r="E75" s="3">
        <f t="shared" si="2"/>
        <v>1800000</v>
      </c>
      <c r="F75" s="4">
        <v>180000</v>
      </c>
      <c r="G75" s="4">
        <v>1620000</v>
      </c>
      <c r="H75" s="4"/>
    </row>
    <row r="76" spans="1:8" x14ac:dyDescent="0.3">
      <c r="A76" s="121"/>
      <c r="B76" s="97"/>
      <c r="C76" s="97"/>
      <c r="D76" s="21" t="s">
        <v>701</v>
      </c>
      <c r="E76" s="3">
        <f t="shared" si="0"/>
        <v>1290000</v>
      </c>
      <c r="F76" s="4">
        <v>90000</v>
      </c>
      <c r="G76" s="4">
        <v>1200000</v>
      </c>
      <c r="H76" s="4"/>
    </row>
    <row r="77" spans="1:8" ht="37.5" x14ac:dyDescent="0.3">
      <c r="A77" s="121">
        <v>6</v>
      </c>
      <c r="B77" s="97" t="s">
        <v>15</v>
      </c>
      <c r="C77" s="97" t="s">
        <v>12</v>
      </c>
      <c r="D77" s="23" t="s">
        <v>138</v>
      </c>
      <c r="E77" s="3">
        <f t="shared" si="0"/>
        <v>2324172</v>
      </c>
      <c r="F77" s="4">
        <v>189000</v>
      </c>
      <c r="G77" s="4">
        <v>1068000</v>
      </c>
      <c r="H77" s="36">
        <v>1067172</v>
      </c>
    </row>
    <row r="78" spans="1:8" x14ac:dyDescent="0.3">
      <c r="A78" s="121"/>
      <c r="B78" s="97"/>
      <c r="C78" s="97"/>
      <c r="D78" s="21" t="s">
        <v>110</v>
      </c>
      <c r="E78" s="3">
        <f t="shared" si="0"/>
        <v>1389872</v>
      </c>
      <c r="F78" s="4">
        <v>162000</v>
      </c>
      <c r="G78" s="4">
        <v>1100000</v>
      </c>
      <c r="H78" s="36">
        <v>127872</v>
      </c>
    </row>
    <row r="79" spans="1:8" x14ac:dyDescent="0.3">
      <c r="A79" s="121"/>
      <c r="B79" s="97"/>
      <c r="C79" s="97"/>
      <c r="D79" s="21" t="s">
        <v>393</v>
      </c>
      <c r="E79" s="3">
        <f t="shared" si="0"/>
        <v>1572004</v>
      </c>
      <c r="F79" s="4">
        <v>108000</v>
      </c>
      <c r="G79" s="4">
        <v>1030000</v>
      </c>
      <c r="H79" s="36">
        <v>434004</v>
      </c>
    </row>
    <row r="80" spans="1:8" x14ac:dyDescent="0.3">
      <c r="A80" s="121"/>
      <c r="B80" s="97"/>
      <c r="C80" s="97"/>
      <c r="D80" s="21" t="s">
        <v>125</v>
      </c>
      <c r="E80" s="3">
        <f t="shared" si="0"/>
        <v>1101000</v>
      </c>
      <c r="F80" s="4">
        <v>81000</v>
      </c>
      <c r="G80" s="4">
        <v>1020000</v>
      </c>
      <c r="H80" s="36"/>
    </row>
    <row r="81" spans="1:8" x14ac:dyDescent="0.3">
      <c r="A81" s="121"/>
      <c r="B81" s="97"/>
      <c r="C81" s="97"/>
      <c r="D81" s="21" t="s">
        <v>527</v>
      </c>
      <c r="E81" s="3">
        <f t="shared" si="0"/>
        <v>297000</v>
      </c>
      <c r="F81" s="4">
        <v>27000</v>
      </c>
      <c r="G81" s="4">
        <v>270000</v>
      </c>
      <c r="H81" s="36"/>
    </row>
    <row r="82" spans="1:8" x14ac:dyDescent="0.3">
      <c r="A82" s="121"/>
      <c r="B82" s="97"/>
      <c r="C82" s="97"/>
      <c r="D82" s="21" t="s">
        <v>468</v>
      </c>
      <c r="E82" s="3">
        <f t="shared" si="0"/>
        <v>488000</v>
      </c>
      <c r="F82" s="4">
        <v>54000</v>
      </c>
      <c r="G82" s="4">
        <v>434000</v>
      </c>
      <c r="H82" s="36"/>
    </row>
    <row r="83" spans="1:8" x14ac:dyDescent="0.3">
      <c r="A83" s="121"/>
      <c r="B83" s="97"/>
      <c r="C83" s="97"/>
      <c r="D83" s="21" t="s">
        <v>195</v>
      </c>
      <c r="E83" s="3">
        <f t="shared" si="0"/>
        <v>1326400</v>
      </c>
      <c r="F83" s="4">
        <v>90000</v>
      </c>
      <c r="G83" s="4">
        <v>1150000</v>
      </c>
      <c r="H83" s="36">
        <v>86400</v>
      </c>
    </row>
    <row r="84" spans="1:8" x14ac:dyDescent="0.3">
      <c r="A84" s="121"/>
      <c r="B84" s="97"/>
      <c r="C84" s="97"/>
      <c r="D84" s="21" t="s">
        <v>590</v>
      </c>
      <c r="E84" s="3">
        <f t="shared" si="0"/>
        <v>482000</v>
      </c>
      <c r="F84" s="4"/>
      <c r="G84" s="4"/>
      <c r="H84" s="36">
        <v>482000</v>
      </c>
    </row>
    <row r="85" spans="1:8" x14ac:dyDescent="0.3">
      <c r="A85" s="121"/>
      <c r="B85" s="97"/>
      <c r="C85" s="97"/>
      <c r="D85" s="23" t="s">
        <v>613</v>
      </c>
      <c r="E85" s="3">
        <f t="shared" si="0"/>
        <v>3671395</v>
      </c>
      <c r="F85" s="4">
        <v>240000</v>
      </c>
      <c r="G85" s="4">
        <v>2000000</v>
      </c>
      <c r="H85" s="36">
        <v>1431395</v>
      </c>
    </row>
    <row r="86" spans="1:8" x14ac:dyDescent="0.3">
      <c r="A86" s="121"/>
      <c r="B86" s="97"/>
      <c r="C86" s="97"/>
      <c r="D86" s="23" t="s">
        <v>190</v>
      </c>
      <c r="E86" s="3">
        <f t="shared" si="0"/>
        <v>3477558</v>
      </c>
      <c r="F86" s="4">
        <v>240000</v>
      </c>
      <c r="G86" s="4">
        <v>1620000</v>
      </c>
      <c r="H86" s="36">
        <v>1617558</v>
      </c>
    </row>
    <row r="87" spans="1:8" x14ac:dyDescent="0.3">
      <c r="A87" s="121"/>
      <c r="B87" s="97"/>
      <c r="C87" s="97"/>
      <c r="D87" s="23" t="s">
        <v>601</v>
      </c>
      <c r="E87" s="3">
        <f t="shared" si="0"/>
        <v>4257996</v>
      </c>
      <c r="F87" s="4">
        <v>270000</v>
      </c>
      <c r="G87" s="4">
        <v>2520000</v>
      </c>
      <c r="H87" s="36">
        <v>1467996</v>
      </c>
    </row>
    <row r="88" spans="1:8" x14ac:dyDescent="0.3">
      <c r="A88" s="121"/>
      <c r="B88" s="97"/>
      <c r="C88" s="97"/>
      <c r="D88" s="23" t="s">
        <v>636</v>
      </c>
      <c r="E88" s="3">
        <f t="shared" si="0"/>
        <v>3117143</v>
      </c>
      <c r="F88" s="4">
        <v>150000</v>
      </c>
      <c r="G88" s="4">
        <v>1400000</v>
      </c>
      <c r="H88" s="36">
        <v>1567143</v>
      </c>
    </row>
    <row r="89" spans="1:8" x14ac:dyDescent="0.3">
      <c r="A89" s="121"/>
      <c r="B89" s="97"/>
      <c r="C89" s="97"/>
      <c r="D89" s="23" t="s">
        <v>596</v>
      </c>
      <c r="E89" s="3">
        <f t="shared" si="0"/>
        <v>3540071</v>
      </c>
      <c r="F89" s="4">
        <v>300000</v>
      </c>
      <c r="G89" s="4">
        <v>2800000</v>
      </c>
      <c r="H89" s="36">
        <v>440071</v>
      </c>
    </row>
    <row r="90" spans="1:8" x14ac:dyDescent="0.3">
      <c r="A90" s="121"/>
      <c r="B90" s="97"/>
      <c r="C90" s="97"/>
      <c r="D90" s="21" t="s">
        <v>417</v>
      </c>
      <c r="E90" s="3">
        <f>+F90+G90+H90</f>
        <v>1124436</v>
      </c>
      <c r="F90" s="4">
        <v>81000</v>
      </c>
      <c r="G90" s="4">
        <v>862500</v>
      </c>
      <c r="H90" s="36">
        <v>180936</v>
      </c>
    </row>
    <row r="91" spans="1:8" x14ac:dyDescent="0.3">
      <c r="A91" s="121"/>
      <c r="B91" s="97"/>
      <c r="C91" s="97"/>
      <c r="D91" s="23" t="s">
        <v>658</v>
      </c>
      <c r="E91" s="3">
        <f>+F91+G91+H91</f>
        <v>3398461</v>
      </c>
      <c r="F91" s="3">
        <v>180000</v>
      </c>
      <c r="G91" s="3">
        <v>1680000</v>
      </c>
      <c r="H91" s="3">
        <v>1538461</v>
      </c>
    </row>
    <row r="92" spans="1:8" x14ac:dyDescent="0.3">
      <c r="A92" s="118">
        <v>7</v>
      </c>
      <c r="B92" s="112" t="s">
        <v>665</v>
      </c>
      <c r="C92" s="112" t="s">
        <v>75</v>
      </c>
      <c r="D92" s="21" t="s">
        <v>394</v>
      </c>
      <c r="E92" s="3">
        <f t="shared" si="0"/>
        <v>3325000</v>
      </c>
      <c r="F92" s="4">
        <v>189000</v>
      </c>
      <c r="G92" s="4">
        <v>2800000</v>
      </c>
      <c r="H92" s="36">
        <v>336000</v>
      </c>
    </row>
    <row r="93" spans="1:8" ht="37.5" x14ac:dyDescent="0.3">
      <c r="A93" s="119"/>
      <c r="B93" s="113"/>
      <c r="C93" s="113"/>
      <c r="D93" s="23" t="s">
        <v>114</v>
      </c>
      <c r="E93" s="3">
        <f t="shared" si="0"/>
        <v>2787000</v>
      </c>
      <c r="F93" s="4">
        <v>135000</v>
      </c>
      <c r="G93" s="4">
        <v>2000000</v>
      </c>
      <c r="H93" s="36">
        <v>652000</v>
      </c>
    </row>
    <row r="94" spans="1:8" x14ac:dyDescent="0.3">
      <c r="A94" s="119"/>
      <c r="B94" s="113"/>
      <c r="C94" s="113"/>
      <c r="D94" s="21" t="s">
        <v>420</v>
      </c>
      <c r="E94" s="3">
        <f t="shared" si="0"/>
        <v>878844</v>
      </c>
      <c r="F94" s="4">
        <v>27000</v>
      </c>
      <c r="G94" s="4"/>
      <c r="H94" s="36">
        <v>851844</v>
      </c>
    </row>
    <row r="95" spans="1:8" x14ac:dyDescent="0.3">
      <c r="A95" s="119"/>
      <c r="B95" s="113"/>
      <c r="C95" s="113"/>
      <c r="D95" s="21" t="s">
        <v>478</v>
      </c>
      <c r="E95" s="3">
        <f t="shared" si="0"/>
        <v>497320</v>
      </c>
      <c r="F95" s="4">
        <v>27000</v>
      </c>
      <c r="G95" s="4">
        <v>250000</v>
      </c>
      <c r="H95" s="36">
        <v>220320</v>
      </c>
    </row>
    <row r="96" spans="1:8" x14ac:dyDescent="0.3">
      <c r="A96" s="119"/>
      <c r="B96" s="113"/>
      <c r="C96" s="113"/>
      <c r="D96" s="21" t="s">
        <v>201</v>
      </c>
      <c r="E96" s="3">
        <f t="shared" si="0"/>
        <v>1096560</v>
      </c>
      <c r="F96" s="4">
        <v>54000</v>
      </c>
      <c r="G96" s="4">
        <v>900000</v>
      </c>
      <c r="H96" s="36">
        <v>142560</v>
      </c>
    </row>
    <row r="97" spans="1:8" x14ac:dyDescent="0.3">
      <c r="A97" s="119"/>
      <c r="B97" s="113"/>
      <c r="C97" s="113"/>
      <c r="D97" s="21" t="s">
        <v>561</v>
      </c>
      <c r="E97" s="3">
        <f t="shared" si="0"/>
        <v>119664</v>
      </c>
      <c r="F97" s="4"/>
      <c r="G97" s="4"/>
      <c r="H97" s="36">
        <v>119664</v>
      </c>
    </row>
    <row r="98" spans="1:8" x14ac:dyDescent="0.3">
      <c r="A98" s="119"/>
      <c r="B98" s="113"/>
      <c r="C98" s="113"/>
      <c r="D98" s="21" t="s">
        <v>199</v>
      </c>
      <c r="E98" s="3">
        <f t="shared" si="0"/>
        <v>2441693</v>
      </c>
      <c r="F98" s="4">
        <v>108000</v>
      </c>
      <c r="G98" s="4">
        <v>1250000</v>
      </c>
      <c r="H98" s="36">
        <v>1083693</v>
      </c>
    </row>
    <row r="99" spans="1:8" x14ac:dyDescent="0.3">
      <c r="A99" s="119"/>
      <c r="B99" s="113"/>
      <c r="C99" s="113"/>
      <c r="D99" s="21" t="s">
        <v>645</v>
      </c>
      <c r="E99" s="3">
        <f t="shared" si="0"/>
        <v>777600</v>
      </c>
      <c r="F99" s="4">
        <v>90000</v>
      </c>
      <c r="G99" s="4">
        <v>570000</v>
      </c>
      <c r="H99" s="36">
        <v>117600</v>
      </c>
    </row>
    <row r="100" spans="1:8" x14ac:dyDescent="0.3">
      <c r="A100" s="119"/>
      <c r="B100" s="113"/>
      <c r="C100" s="113"/>
      <c r="D100" s="23" t="s">
        <v>198</v>
      </c>
      <c r="E100" s="3">
        <f>+F100+G100+H100</f>
        <v>923293</v>
      </c>
      <c r="F100" s="4">
        <v>162000</v>
      </c>
      <c r="G100" s="4"/>
      <c r="H100" s="36">
        <v>761293</v>
      </c>
    </row>
    <row r="101" spans="1:8" x14ac:dyDescent="0.3">
      <c r="A101" s="120"/>
      <c r="B101" s="114"/>
      <c r="C101" s="114"/>
      <c r="D101" s="21" t="s">
        <v>666</v>
      </c>
      <c r="E101" s="3">
        <f>+F101+G101+H101</f>
        <v>3645000</v>
      </c>
      <c r="F101" s="3">
        <v>240000</v>
      </c>
      <c r="G101" s="3">
        <v>3200000</v>
      </c>
      <c r="H101" s="3">
        <v>205000</v>
      </c>
    </row>
    <row r="102" spans="1:8" x14ac:dyDescent="0.3">
      <c r="A102" s="110">
        <v>8</v>
      </c>
      <c r="B102" s="96" t="s">
        <v>20</v>
      </c>
      <c r="C102" s="97" t="s">
        <v>80</v>
      </c>
      <c r="D102" s="21" t="s">
        <v>135</v>
      </c>
      <c r="E102" s="3">
        <f t="shared" si="0"/>
        <v>1468028</v>
      </c>
      <c r="F102" s="4">
        <v>81000</v>
      </c>
      <c r="G102" s="4">
        <v>500000</v>
      </c>
      <c r="H102" s="36">
        <v>887028</v>
      </c>
    </row>
    <row r="103" spans="1:8" x14ac:dyDescent="0.3">
      <c r="A103" s="110"/>
      <c r="B103" s="96"/>
      <c r="C103" s="97"/>
      <c r="D103" s="21" t="s">
        <v>489</v>
      </c>
      <c r="E103" s="3">
        <f t="shared" si="0"/>
        <v>986520</v>
      </c>
      <c r="F103" s="4">
        <v>81000</v>
      </c>
      <c r="G103" s="4">
        <v>750000</v>
      </c>
      <c r="H103" s="36">
        <v>155520</v>
      </c>
    </row>
    <row r="104" spans="1:8" x14ac:dyDescent="0.3">
      <c r="A104" s="110"/>
      <c r="B104" s="96"/>
      <c r="C104" s="97"/>
      <c r="D104" s="21" t="s">
        <v>570</v>
      </c>
      <c r="E104" s="3">
        <f t="shared" si="0"/>
        <v>1528160</v>
      </c>
      <c r="F104" s="4">
        <v>30000</v>
      </c>
      <c r="G104" s="4">
        <v>250000</v>
      </c>
      <c r="H104" s="36">
        <v>1248160</v>
      </c>
    </row>
    <row r="105" spans="1:8" x14ac:dyDescent="0.3">
      <c r="A105" s="110"/>
      <c r="B105" s="96"/>
      <c r="C105" s="97"/>
      <c r="D105" s="21" t="s">
        <v>131</v>
      </c>
      <c r="E105" s="3">
        <f t="shared" si="0"/>
        <v>965000</v>
      </c>
      <c r="F105" s="4">
        <v>54000</v>
      </c>
      <c r="G105" s="4">
        <v>500000</v>
      </c>
      <c r="H105" s="36">
        <v>411000</v>
      </c>
    </row>
    <row r="106" spans="1:8" x14ac:dyDescent="0.3">
      <c r="A106" s="110">
        <v>9</v>
      </c>
      <c r="B106" s="96" t="s">
        <v>17</v>
      </c>
      <c r="C106" s="97" t="s">
        <v>83</v>
      </c>
      <c r="D106" s="21" t="s">
        <v>135</v>
      </c>
      <c r="E106" s="27">
        <f t="shared" si="0"/>
        <v>2018000</v>
      </c>
      <c r="F106" s="4">
        <v>81000</v>
      </c>
      <c r="G106" s="4">
        <v>1050000</v>
      </c>
      <c r="H106" s="36">
        <v>887000</v>
      </c>
    </row>
    <row r="107" spans="1:8" x14ac:dyDescent="0.3">
      <c r="A107" s="110"/>
      <c r="B107" s="96"/>
      <c r="C107" s="97"/>
      <c r="D107" s="21" t="s">
        <v>206</v>
      </c>
      <c r="E107" s="27">
        <f t="shared" si="0"/>
        <v>391336</v>
      </c>
      <c r="F107" s="4">
        <v>54000</v>
      </c>
      <c r="G107" s="4">
        <v>295000</v>
      </c>
      <c r="H107" s="36">
        <v>42336</v>
      </c>
    </row>
    <row r="108" spans="1:8" x14ac:dyDescent="0.3">
      <c r="A108" s="110"/>
      <c r="B108" s="96"/>
      <c r="C108" s="97"/>
      <c r="D108" s="21" t="s">
        <v>609</v>
      </c>
      <c r="E108" s="27">
        <f t="shared" si="0"/>
        <v>604460</v>
      </c>
      <c r="F108" s="4">
        <v>60000</v>
      </c>
      <c r="G108" s="4">
        <v>200000</v>
      </c>
      <c r="H108" s="36">
        <v>344460</v>
      </c>
    </row>
    <row r="109" spans="1:8" x14ac:dyDescent="0.3">
      <c r="A109" s="110"/>
      <c r="B109" s="96"/>
      <c r="C109" s="97"/>
      <c r="D109" s="21" t="s">
        <v>109</v>
      </c>
      <c r="E109" s="27">
        <f t="shared" si="0"/>
        <v>1017267</v>
      </c>
      <c r="F109" s="3">
        <v>81000</v>
      </c>
      <c r="G109" s="3"/>
      <c r="H109" s="61">
        <v>936267</v>
      </c>
    </row>
    <row r="110" spans="1:8" x14ac:dyDescent="0.3">
      <c r="A110" s="110">
        <v>10</v>
      </c>
      <c r="B110" s="97" t="s">
        <v>626</v>
      </c>
      <c r="C110" s="97" t="s">
        <v>87</v>
      </c>
      <c r="D110" s="21" t="s">
        <v>139</v>
      </c>
      <c r="E110" s="27">
        <f t="shared" si="0"/>
        <v>3703316</v>
      </c>
      <c r="F110" s="4">
        <v>405000</v>
      </c>
      <c r="G110" s="4">
        <v>2590000</v>
      </c>
      <c r="H110" s="36">
        <v>708316</v>
      </c>
    </row>
    <row r="111" spans="1:8" x14ac:dyDescent="0.3">
      <c r="A111" s="110"/>
      <c r="B111" s="97"/>
      <c r="C111" s="97"/>
      <c r="D111" s="21" t="s">
        <v>101</v>
      </c>
      <c r="E111" s="3">
        <f t="shared" si="0"/>
        <v>2944840</v>
      </c>
      <c r="F111" s="4">
        <v>216000</v>
      </c>
      <c r="G111" s="4">
        <v>2560000</v>
      </c>
      <c r="H111" s="36">
        <v>168840</v>
      </c>
    </row>
    <row r="112" spans="1:8" x14ac:dyDescent="0.3">
      <c r="A112" s="110"/>
      <c r="B112" s="97"/>
      <c r="C112" s="97"/>
      <c r="D112" s="21" t="s">
        <v>207</v>
      </c>
      <c r="E112" s="3">
        <f t="shared" si="0"/>
        <v>1099310</v>
      </c>
      <c r="F112" s="4">
        <v>54000</v>
      </c>
      <c r="G112" s="4">
        <v>500000</v>
      </c>
      <c r="H112" s="36">
        <v>545310</v>
      </c>
    </row>
    <row r="113" spans="1:10" x14ac:dyDescent="0.3">
      <c r="A113" s="110"/>
      <c r="B113" s="97"/>
      <c r="C113" s="97"/>
      <c r="D113" s="21" t="s">
        <v>208</v>
      </c>
      <c r="E113" s="3">
        <f t="shared" si="0"/>
        <v>914720</v>
      </c>
      <c r="F113" s="4">
        <v>108000</v>
      </c>
      <c r="G113" s="4">
        <v>608000</v>
      </c>
      <c r="H113" s="36">
        <v>198720</v>
      </c>
    </row>
    <row r="114" spans="1:10" x14ac:dyDescent="0.3">
      <c r="A114" s="110"/>
      <c r="B114" s="97"/>
      <c r="C114" s="97"/>
      <c r="D114" s="21" t="s">
        <v>536</v>
      </c>
      <c r="E114" s="3">
        <f t="shared" si="0"/>
        <v>1216536</v>
      </c>
      <c r="F114" s="4">
        <v>81000</v>
      </c>
      <c r="G114" s="4">
        <v>1050000</v>
      </c>
      <c r="H114" s="36">
        <v>85536</v>
      </c>
    </row>
    <row r="115" spans="1:10" x14ac:dyDescent="0.3">
      <c r="A115" s="110"/>
      <c r="B115" s="97"/>
      <c r="C115" s="97"/>
      <c r="D115" s="21" t="s">
        <v>627</v>
      </c>
      <c r="E115" s="3">
        <f t="shared" si="0"/>
        <v>900000</v>
      </c>
      <c r="F115" s="4"/>
      <c r="G115" s="4">
        <v>900000</v>
      </c>
      <c r="H115" s="36"/>
    </row>
    <row r="116" spans="1:10" x14ac:dyDescent="0.3">
      <c r="A116" s="110"/>
      <c r="B116" s="97"/>
      <c r="C116" s="97"/>
      <c r="D116" s="21" t="s">
        <v>438</v>
      </c>
      <c r="E116" s="3">
        <f t="shared" si="0"/>
        <v>793000</v>
      </c>
      <c r="F116" s="4">
        <v>54000</v>
      </c>
      <c r="G116" s="4">
        <v>440000</v>
      </c>
      <c r="H116" s="36">
        <v>299000</v>
      </c>
    </row>
    <row r="117" spans="1:10" ht="37.5" x14ac:dyDescent="0.3">
      <c r="A117" s="39">
        <v>11</v>
      </c>
      <c r="B117" s="10" t="s">
        <v>538</v>
      </c>
      <c r="C117" s="10" t="s">
        <v>539</v>
      </c>
      <c r="D117" s="21" t="s">
        <v>537</v>
      </c>
      <c r="E117" s="55">
        <f t="shared" si="0"/>
        <v>28152839.100000001</v>
      </c>
      <c r="F117" s="54">
        <v>2474686.7999999998</v>
      </c>
      <c r="G117" s="54">
        <v>12389817.300000001</v>
      </c>
      <c r="H117" s="36">
        <v>13288335</v>
      </c>
    </row>
    <row r="118" spans="1:10" ht="37.5" x14ac:dyDescent="0.3">
      <c r="A118" s="39">
        <v>12</v>
      </c>
      <c r="B118" s="10" t="s">
        <v>540</v>
      </c>
      <c r="C118" s="10" t="s">
        <v>541</v>
      </c>
      <c r="D118" s="21" t="s">
        <v>537</v>
      </c>
      <c r="E118" s="55">
        <f t="shared" si="0"/>
        <v>28152839.100000001</v>
      </c>
      <c r="F118" s="54">
        <v>2474686.7999999998</v>
      </c>
      <c r="G118" s="54">
        <v>12389817.300000001</v>
      </c>
      <c r="H118" s="36">
        <v>13288335</v>
      </c>
    </row>
    <row r="119" spans="1:10" ht="37.5" x14ac:dyDescent="0.3">
      <c r="A119" s="39">
        <v>13</v>
      </c>
      <c r="B119" s="10" t="s">
        <v>381</v>
      </c>
      <c r="C119" s="10" t="s">
        <v>412</v>
      </c>
      <c r="D119" s="21" t="s">
        <v>413</v>
      </c>
      <c r="E119" s="3">
        <f t="shared" si="0"/>
        <v>2210400</v>
      </c>
      <c r="F119" s="4">
        <v>216000</v>
      </c>
      <c r="G119" s="4">
        <v>1800000</v>
      </c>
      <c r="H119" s="36">
        <v>194400</v>
      </c>
      <c r="J119" s="56"/>
    </row>
    <row r="120" spans="1:10" x14ac:dyDescent="0.3">
      <c r="A120" s="118">
        <v>14</v>
      </c>
      <c r="B120" s="112" t="s">
        <v>260</v>
      </c>
      <c r="C120" s="112" t="s">
        <v>410</v>
      </c>
      <c r="D120" s="21" t="s">
        <v>458</v>
      </c>
      <c r="E120" s="3">
        <f t="shared" si="0"/>
        <v>1251000</v>
      </c>
      <c r="F120" s="4">
        <v>81000</v>
      </c>
      <c r="G120" s="4">
        <v>1170000</v>
      </c>
      <c r="H120" s="36"/>
    </row>
    <row r="121" spans="1:10" x14ac:dyDescent="0.3">
      <c r="A121" s="119"/>
      <c r="B121" s="113"/>
      <c r="C121" s="113"/>
      <c r="D121" s="21" t="s">
        <v>480</v>
      </c>
      <c r="E121" s="3">
        <f t="shared" si="0"/>
        <v>1131000</v>
      </c>
      <c r="F121" s="4">
        <v>81000</v>
      </c>
      <c r="G121" s="4">
        <v>1050000</v>
      </c>
      <c r="H121" s="36"/>
    </row>
    <row r="122" spans="1:10" x14ac:dyDescent="0.3">
      <c r="A122" s="119"/>
      <c r="B122" s="113"/>
      <c r="C122" s="113"/>
      <c r="D122" s="21" t="s">
        <v>491</v>
      </c>
      <c r="E122" s="3">
        <f t="shared" si="0"/>
        <v>661000</v>
      </c>
      <c r="F122" s="4">
        <v>81000</v>
      </c>
      <c r="G122" s="4">
        <v>580000</v>
      </c>
      <c r="H122" s="36"/>
    </row>
    <row r="123" spans="1:10" x14ac:dyDescent="0.3">
      <c r="A123" s="119"/>
      <c r="B123" s="113"/>
      <c r="C123" s="113"/>
      <c r="D123" s="21" t="s">
        <v>608</v>
      </c>
      <c r="E123" s="3">
        <f t="shared" si="0"/>
        <v>610000</v>
      </c>
      <c r="F123" s="4">
        <v>60000</v>
      </c>
      <c r="G123" s="4">
        <v>550000</v>
      </c>
      <c r="H123" s="36"/>
    </row>
    <row r="124" spans="1:10" x14ac:dyDescent="0.3">
      <c r="A124" s="119"/>
      <c r="B124" s="113"/>
      <c r="C124" s="113"/>
      <c r="D124" s="21" t="s">
        <v>579</v>
      </c>
      <c r="E124" s="3">
        <f t="shared" si="0"/>
        <v>330000</v>
      </c>
      <c r="F124" s="4">
        <v>30000</v>
      </c>
      <c r="G124" s="4">
        <v>300000</v>
      </c>
      <c r="H124" s="36"/>
    </row>
    <row r="125" spans="1:10" x14ac:dyDescent="0.3">
      <c r="A125" s="119"/>
      <c r="B125" s="113"/>
      <c r="C125" s="113"/>
      <c r="D125" s="21" t="s">
        <v>525</v>
      </c>
      <c r="E125" s="3">
        <f t="shared" si="0"/>
        <v>377000</v>
      </c>
      <c r="F125" s="4">
        <v>27000</v>
      </c>
      <c r="G125" s="4">
        <v>350000</v>
      </c>
      <c r="H125" s="36"/>
    </row>
    <row r="126" spans="1:10" x14ac:dyDescent="0.3">
      <c r="A126" s="119"/>
      <c r="B126" s="113"/>
      <c r="C126" s="113"/>
      <c r="D126" s="21" t="s">
        <v>409</v>
      </c>
      <c r="E126" s="3">
        <f>+F126+G126+H126</f>
        <v>981000</v>
      </c>
      <c r="F126" s="4">
        <v>81000</v>
      </c>
      <c r="G126" s="4">
        <v>900000</v>
      </c>
      <c r="H126" s="36"/>
    </row>
    <row r="127" spans="1:10" x14ac:dyDescent="0.3">
      <c r="A127" s="119"/>
      <c r="B127" s="113"/>
      <c r="C127" s="113"/>
      <c r="D127" s="21" t="s">
        <v>659</v>
      </c>
      <c r="E127" s="3">
        <f>+F127+G127+H127</f>
        <v>1290000</v>
      </c>
      <c r="F127" s="3">
        <v>90000</v>
      </c>
      <c r="G127" s="3">
        <v>1200000</v>
      </c>
      <c r="H127" s="3"/>
    </row>
    <row r="128" spans="1:10" x14ac:dyDescent="0.3">
      <c r="A128" s="120"/>
      <c r="B128" s="114"/>
      <c r="C128" s="114"/>
      <c r="D128" s="21" t="s">
        <v>673</v>
      </c>
      <c r="E128" s="3">
        <f>+F128+G128+H128</f>
        <v>1070000</v>
      </c>
      <c r="F128" s="3">
        <v>270000</v>
      </c>
      <c r="G128" s="3">
        <v>800000</v>
      </c>
      <c r="H128" s="3"/>
    </row>
    <row r="129" spans="1:8" ht="56.25" x14ac:dyDescent="0.3">
      <c r="A129" s="48">
        <v>15</v>
      </c>
      <c r="B129" s="46" t="s">
        <v>574</v>
      </c>
      <c r="C129" s="46" t="s">
        <v>575</v>
      </c>
      <c r="D129" s="21" t="s">
        <v>364</v>
      </c>
      <c r="E129" s="3">
        <f t="shared" si="0"/>
        <v>232536</v>
      </c>
      <c r="F129" s="4">
        <v>27000</v>
      </c>
      <c r="G129" s="4">
        <v>120000</v>
      </c>
      <c r="H129" s="36">
        <v>85536</v>
      </c>
    </row>
    <row r="130" spans="1:8" ht="56.25" x14ac:dyDescent="0.3">
      <c r="A130" s="39">
        <v>16</v>
      </c>
      <c r="B130" s="10" t="s">
        <v>19</v>
      </c>
      <c r="C130" s="10" t="s">
        <v>82</v>
      </c>
      <c r="D130" s="21" t="s">
        <v>140</v>
      </c>
      <c r="E130" s="27">
        <f t="shared" si="0"/>
        <v>1263000</v>
      </c>
      <c r="F130" s="4">
        <v>81000</v>
      </c>
      <c r="G130" s="4">
        <v>900000</v>
      </c>
      <c r="H130" s="36">
        <v>282000</v>
      </c>
    </row>
    <row r="131" spans="1:8" x14ac:dyDescent="0.3">
      <c r="A131" s="110">
        <v>17</v>
      </c>
      <c r="B131" s="97" t="s">
        <v>21</v>
      </c>
      <c r="C131" s="97" t="s">
        <v>88</v>
      </c>
      <c r="D131" s="21" t="s">
        <v>141</v>
      </c>
      <c r="E131" s="27">
        <f t="shared" si="0"/>
        <v>274000</v>
      </c>
      <c r="F131" s="4">
        <v>27000</v>
      </c>
      <c r="G131" s="4"/>
      <c r="H131" s="36">
        <v>247000</v>
      </c>
    </row>
    <row r="132" spans="1:8" x14ac:dyDescent="0.3">
      <c r="A132" s="110"/>
      <c r="B132" s="97"/>
      <c r="C132" s="97"/>
      <c r="D132" s="21" t="s">
        <v>142</v>
      </c>
      <c r="E132" s="27">
        <f t="shared" si="0"/>
        <v>830000</v>
      </c>
      <c r="F132" s="4">
        <v>54000</v>
      </c>
      <c r="G132" s="4">
        <v>430000</v>
      </c>
      <c r="H132" s="36">
        <v>346000</v>
      </c>
    </row>
    <row r="133" spans="1:8" x14ac:dyDescent="0.3">
      <c r="A133" s="110"/>
      <c r="B133" s="97"/>
      <c r="C133" s="97"/>
      <c r="D133" s="21" t="s">
        <v>135</v>
      </c>
      <c r="E133" s="3">
        <f t="shared" si="0"/>
        <v>1771796</v>
      </c>
      <c r="F133" s="4">
        <v>81000</v>
      </c>
      <c r="G133" s="4">
        <v>754000</v>
      </c>
      <c r="H133" s="36">
        <v>936796</v>
      </c>
    </row>
    <row r="134" spans="1:8" x14ac:dyDescent="0.3">
      <c r="A134" s="110">
        <v>18</v>
      </c>
      <c r="B134" s="97" t="s">
        <v>599</v>
      </c>
      <c r="C134" s="97" t="s">
        <v>56</v>
      </c>
      <c r="D134" s="21" t="s">
        <v>395</v>
      </c>
      <c r="E134" s="3">
        <f t="shared" si="0"/>
        <v>2179640</v>
      </c>
      <c r="F134" s="4">
        <v>135000</v>
      </c>
      <c r="G134" s="4">
        <v>1750000</v>
      </c>
      <c r="H134" s="36">
        <v>294640</v>
      </c>
    </row>
    <row r="135" spans="1:8" x14ac:dyDescent="0.3">
      <c r="A135" s="110"/>
      <c r="B135" s="97"/>
      <c r="C135" s="97"/>
      <c r="D135" s="21" t="s">
        <v>154</v>
      </c>
      <c r="E135" s="27">
        <f t="shared" si="0"/>
        <v>3478152</v>
      </c>
      <c r="F135" s="4">
        <v>189000</v>
      </c>
      <c r="G135" s="4">
        <v>2450000</v>
      </c>
      <c r="H135" s="36">
        <v>839152</v>
      </c>
    </row>
    <row r="136" spans="1:8" x14ac:dyDescent="0.3">
      <c r="A136" s="110"/>
      <c r="B136" s="97"/>
      <c r="C136" s="97"/>
      <c r="D136" s="21" t="s">
        <v>600</v>
      </c>
      <c r="E136" s="27">
        <f t="shared" si="0"/>
        <v>443200</v>
      </c>
      <c r="F136" s="4">
        <v>30000</v>
      </c>
      <c r="G136" s="4">
        <v>250000</v>
      </c>
      <c r="H136" s="36">
        <v>163200</v>
      </c>
    </row>
    <row r="137" spans="1:8" x14ac:dyDescent="0.3">
      <c r="A137" s="110"/>
      <c r="B137" s="97"/>
      <c r="C137" s="97"/>
      <c r="D137" s="21" t="s">
        <v>143</v>
      </c>
      <c r="E137" s="27">
        <f t="shared" si="0"/>
        <v>2457720</v>
      </c>
      <c r="F137" s="4">
        <v>135000</v>
      </c>
      <c r="G137" s="4">
        <v>1800000</v>
      </c>
      <c r="H137" s="36">
        <v>522720</v>
      </c>
    </row>
    <row r="138" spans="1:8" x14ac:dyDescent="0.3">
      <c r="A138" s="110"/>
      <c r="B138" s="97"/>
      <c r="C138" s="97"/>
      <c r="D138" s="21" t="s">
        <v>121</v>
      </c>
      <c r="E138" s="3">
        <f t="shared" si="0"/>
        <v>2100666</v>
      </c>
      <c r="F138" s="4">
        <v>81000</v>
      </c>
      <c r="G138" s="4">
        <v>1200000</v>
      </c>
      <c r="H138" s="36">
        <v>819666</v>
      </c>
    </row>
    <row r="139" spans="1:8" ht="37.5" x14ac:dyDescent="0.3">
      <c r="A139" s="39">
        <v>19</v>
      </c>
      <c r="B139" s="10" t="s">
        <v>586</v>
      </c>
      <c r="C139" s="10" t="s">
        <v>587</v>
      </c>
      <c r="D139" s="23" t="s">
        <v>588</v>
      </c>
      <c r="E139" s="3">
        <f t="shared" si="0"/>
        <v>825621</v>
      </c>
      <c r="F139" s="4"/>
      <c r="G139" s="4">
        <v>500000</v>
      </c>
      <c r="H139" s="36">
        <v>325621</v>
      </c>
    </row>
    <row r="140" spans="1:8" ht="75" x14ac:dyDescent="0.3">
      <c r="A140" s="39">
        <v>20</v>
      </c>
      <c r="B140" s="10" t="s">
        <v>23</v>
      </c>
      <c r="C140" s="10" t="s">
        <v>86</v>
      </c>
      <c r="D140" s="21" t="s">
        <v>158</v>
      </c>
      <c r="E140" s="3">
        <f t="shared" si="0"/>
        <v>2038000</v>
      </c>
      <c r="F140" s="4">
        <v>108000</v>
      </c>
      <c r="G140" s="4">
        <v>1800000</v>
      </c>
      <c r="H140" s="36">
        <v>130000</v>
      </c>
    </row>
    <row r="141" spans="1:8" ht="37.5" x14ac:dyDescent="0.3">
      <c r="A141" s="39">
        <v>21</v>
      </c>
      <c r="B141" s="10" t="s">
        <v>24</v>
      </c>
      <c r="C141" s="10" t="s">
        <v>79</v>
      </c>
      <c r="D141" s="21" t="s">
        <v>133</v>
      </c>
      <c r="E141" s="3">
        <f t="shared" si="0"/>
        <v>898512</v>
      </c>
      <c r="F141" s="4">
        <v>162000</v>
      </c>
      <c r="G141" s="4">
        <v>600000</v>
      </c>
      <c r="H141" s="36">
        <v>136512</v>
      </c>
    </row>
    <row r="142" spans="1:8" x14ac:dyDescent="0.3">
      <c r="A142" s="110">
        <v>22</v>
      </c>
      <c r="B142" s="97" t="s">
        <v>25</v>
      </c>
      <c r="C142" s="97" t="s">
        <v>78</v>
      </c>
      <c r="D142" s="21" t="s">
        <v>132</v>
      </c>
      <c r="E142" s="3">
        <f t="shared" si="0"/>
        <v>251120</v>
      </c>
      <c r="F142" s="4">
        <v>162000</v>
      </c>
      <c r="G142" s="4"/>
      <c r="H142" s="36">
        <v>89120</v>
      </c>
    </row>
    <row r="143" spans="1:8" x14ac:dyDescent="0.3">
      <c r="A143" s="110"/>
      <c r="B143" s="97"/>
      <c r="C143" s="97"/>
      <c r="D143" s="21" t="s">
        <v>145</v>
      </c>
      <c r="E143" s="27">
        <f t="shared" si="0"/>
        <v>1644259</v>
      </c>
      <c r="F143" s="4">
        <v>135000</v>
      </c>
      <c r="G143" s="4">
        <v>1250000</v>
      </c>
      <c r="H143" s="36">
        <v>259259</v>
      </c>
    </row>
    <row r="144" spans="1:8" x14ac:dyDescent="0.3">
      <c r="A144" s="110"/>
      <c r="B144" s="97"/>
      <c r="C144" s="97"/>
      <c r="D144" s="21" t="s">
        <v>152</v>
      </c>
      <c r="E144" s="27">
        <f t="shared" si="0"/>
        <v>1462122</v>
      </c>
      <c r="F144" s="4">
        <v>81000</v>
      </c>
      <c r="G144" s="4">
        <v>690000</v>
      </c>
      <c r="H144" s="36">
        <v>691122</v>
      </c>
    </row>
    <row r="145" spans="1:8" x14ac:dyDescent="0.3">
      <c r="A145" s="110">
        <v>23</v>
      </c>
      <c r="B145" s="97" t="s">
        <v>26</v>
      </c>
      <c r="C145" s="97" t="s">
        <v>81</v>
      </c>
      <c r="D145" s="21" t="s">
        <v>131</v>
      </c>
      <c r="E145" s="3">
        <f t="shared" si="0"/>
        <v>965000</v>
      </c>
      <c r="F145" s="4">
        <v>54000</v>
      </c>
      <c r="G145" s="4">
        <v>500000</v>
      </c>
      <c r="H145" s="36">
        <v>411000</v>
      </c>
    </row>
    <row r="146" spans="1:8" x14ac:dyDescent="0.3">
      <c r="A146" s="110"/>
      <c r="B146" s="97"/>
      <c r="C146" s="97"/>
      <c r="D146" s="21" t="s">
        <v>115</v>
      </c>
      <c r="E146" s="3">
        <f t="shared" si="0"/>
        <v>1887932</v>
      </c>
      <c r="F146" s="4">
        <v>54000</v>
      </c>
      <c r="G146" s="4">
        <v>510000</v>
      </c>
      <c r="H146" s="36">
        <v>1323932</v>
      </c>
    </row>
    <row r="147" spans="1:8" x14ac:dyDescent="0.3">
      <c r="A147" s="110">
        <v>24</v>
      </c>
      <c r="B147" s="97" t="s">
        <v>27</v>
      </c>
      <c r="C147" s="97" t="s">
        <v>67</v>
      </c>
      <c r="D147" s="21" t="s">
        <v>137</v>
      </c>
      <c r="E147" s="3">
        <f t="shared" si="0"/>
        <v>2179640</v>
      </c>
      <c r="F147" s="4">
        <v>135000</v>
      </c>
      <c r="G147" s="4">
        <v>1750000</v>
      </c>
      <c r="H147" s="36">
        <v>294640</v>
      </c>
    </row>
    <row r="148" spans="1:8" x14ac:dyDescent="0.3">
      <c r="A148" s="110"/>
      <c r="B148" s="97"/>
      <c r="C148" s="97"/>
      <c r="D148" s="21" t="s">
        <v>154</v>
      </c>
      <c r="E148" s="27">
        <f t="shared" si="0"/>
        <v>3672689</v>
      </c>
      <c r="F148" s="4">
        <v>189000</v>
      </c>
      <c r="G148" s="4">
        <v>2450000</v>
      </c>
      <c r="H148" s="36">
        <v>1033689</v>
      </c>
    </row>
    <row r="149" spans="1:8" x14ac:dyDescent="0.3">
      <c r="A149" s="110"/>
      <c r="B149" s="97"/>
      <c r="C149" s="97"/>
      <c r="D149" s="21" t="s">
        <v>144</v>
      </c>
      <c r="E149" s="27">
        <f t="shared" si="0"/>
        <v>2457720</v>
      </c>
      <c r="F149" s="4">
        <v>135000</v>
      </c>
      <c r="G149" s="4">
        <v>1800000</v>
      </c>
      <c r="H149" s="36">
        <v>522720</v>
      </c>
    </row>
    <row r="150" spans="1:8" x14ac:dyDescent="0.3">
      <c r="A150" s="110"/>
      <c r="B150" s="97"/>
      <c r="C150" s="97"/>
      <c r="D150" s="21" t="s">
        <v>442</v>
      </c>
      <c r="E150" s="27">
        <f t="shared" si="0"/>
        <v>1320280</v>
      </c>
      <c r="F150" s="4">
        <v>54000</v>
      </c>
      <c r="G150" s="4">
        <v>800000</v>
      </c>
      <c r="H150" s="36">
        <v>466280</v>
      </c>
    </row>
    <row r="151" spans="1:8" x14ac:dyDescent="0.3">
      <c r="A151" s="110"/>
      <c r="B151" s="97"/>
      <c r="C151" s="97"/>
      <c r="D151" s="21" t="s">
        <v>213</v>
      </c>
      <c r="E151" s="27">
        <f t="shared" si="0"/>
        <v>470312</v>
      </c>
      <c r="F151" s="4">
        <v>27000</v>
      </c>
      <c r="G151" s="4">
        <v>350000</v>
      </c>
      <c r="H151" s="36">
        <v>93312</v>
      </c>
    </row>
    <row r="152" spans="1:8" x14ac:dyDescent="0.3">
      <c r="A152" s="110"/>
      <c r="B152" s="97"/>
      <c r="C152" s="97"/>
      <c r="D152" s="21" t="s">
        <v>100</v>
      </c>
      <c r="E152" s="3">
        <f t="shared" si="0"/>
        <v>1272784</v>
      </c>
      <c r="F152" s="4">
        <v>216000</v>
      </c>
      <c r="G152" s="4">
        <v>1030000</v>
      </c>
      <c r="H152" s="36">
        <v>26784</v>
      </c>
    </row>
    <row r="153" spans="1:8" x14ac:dyDescent="0.3">
      <c r="A153" s="118">
        <v>25</v>
      </c>
      <c r="B153" s="112" t="s">
        <v>28</v>
      </c>
      <c r="C153" s="112" t="s">
        <v>74</v>
      </c>
      <c r="D153" s="21" t="s">
        <v>211</v>
      </c>
      <c r="E153" s="3">
        <f t="shared" si="0"/>
        <v>679250</v>
      </c>
      <c r="F153" s="4">
        <v>54000</v>
      </c>
      <c r="G153" s="4">
        <v>400000</v>
      </c>
      <c r="H153" s="36">
        <v>225250</v>
      </c>
    </row>
    <row r="154" spans="1:8" ht="37.5" x14ac:dyDescent="0.3">
      <c r="A154" s="120"/>
      <c r="B154" s="114"/>
      <c r="C154" s="114"/>
      <c r="D154" s="23" t="s">
        <v>396</v>
      </c>
      <c r="E154" s="27">
        <f t="shared" si="0"/>
        <v>668568</v>
      </c>
      <c r="F154" s="4">
        <v>135000</v>
      </c>
      <c r="G154" s="4">
        <v>150000</v>
      </c>
      <c r="H154" s="36">
        <v>383568</v>
      </c>
    </row>
    <row r="155" spans="1:8" x14ac:dyDescent="0.3">
      <c r="A155" s="110">
        <v>26</v>
      </c>
      <c r="B155" s="97" t="s">
        <v>29</v>
      </c>
      <c r="C155" s="97" t="s">
        <v>60</v>
      </c>
      <c r="D155" s="21" t="s">
        <v>146</v>
      </c>
      <c r="E155" s="27">
        <f t="shared" si="0"/>
        <v>1933000</v>
      </c>
      <c r="F155" s="4">
        <v>162000</v>
      </c>
      <c r="G155" s="4">
        <v>1430000</v>
      </c>
      <c r="H155" s="36">
        <v>341000</v>
      </c>
    </row>
    <row r="156" spans="1:8" x14ac:dyDescent="0.3">
      <c r="A156" s="110"/>
      <c r="B156" s="97"/>
      <c r="C156" s="97"/>
      <c r="D156" s="21" t="s">
        <v>153</v>
      </c>
      <c r="E156" s="27">
        <f t="shared" si="0"/>
        <v>1771512</v>
      </c>
      <c r="F156" s="4">
        <v>135000</v>
      </c>
      <c r="G156" s="4">
        <v>1500000</v>
      </c>
      <c r="H156" s="36">
        <v>136512</v>
      </c>
    </row>
    <row r="157" spans="1:8" x14ac:dyDescent="0.3">
      <c r="A157" s="110"/>
      <c r="B157" s="97"/>
      <c r="C157" s="97"/>
      <c r="D157" s="21" t="s">
        <v>113</v>
      </c>
      <c r="E157" s="3">
        <f t="shared" si="0"/>
        <v>907500</v>
      </c>
      <c r="F157" s="4">
        <v>108000</v>
      </c>
      <c r="G157" s="4">
        <v>690000</v>
      </c>
      <c r="H157" s="36">
        <v>109500</v>
      </c>
    </row>
    <row r="158" spans="1:8" x14ac:dyDescent="0.3">
      <c r="A158" s="110"/>
      <c r="B158" s="97"/>
      <c r="C158" s="97"/>
      <c r="D158" s="21" t="s">
        <v>104</v>
      </c>
      <c r="E158" s="3">
        <f t="shared" si="0"/>
        <v>2755282</v>
      </c>
      <c r="F158" s="4">
        <v>108000</v>
      </c>
      <c r="G158" s="4">
        <v>1600000</v>
      </c>
      <c r="H158" s="36">
        <v>1047282</v>
      </c>
    </row>
    <row r="159" spans="1:8" x14ac:dyDescent="0.3">
      <c r="A159" s="110"/>
      <c r="B159" s="97"/>
      <c r="C159" s="97"/>
      <c r="D159" s="21" t="s">
        <v>104</v>
      </c>
      <c r="E159" s="3">
        <f t="shared" si="0"/>
        <v>427000</v>
      </c>
      <c r="F159" s="4">
        <v>27000</v>
      </c>
      <c r="G159" s="4">
        <v>400000</v>
      </c>
      <c r="H159" s="36"/>
    </row>
    <row r="160" spans="1:8" x14ac:dyDescent="0.3">
      <c r="A160" s="110"/>
      <c r="B160" s="97"/>
      <c r="C160" s="97"/>
      <c r="D160" s="21" t="s">
        <v>102</v>
      </c>
      <c r="E160" s="3">
        <f t="shared" si="0"/>
        <v>2947729</v>
      </c>
      <c r="F160" s="4">
        <v>81000</v>
      </c>
      <c r="G160" s="4">
        <v>2040000</v>
      </c>
      <c r="H160" s="36">
        <v>826729</v>
      </c>
    </row>
    <row r="161" spans="1:8" x14ac:dyDescent="0.3">
      <c r="A161" s="110"/>
      <c r="B161" s="97"/>
      <c r="C161" s="97"/>
      <c r="D161" s="21" t="s">
        <v>479</v>
      </c>
      <c r="E161" s="3">
        <f t="shared" si="0"/>
        <v>1384488</v>
      </c>
      <c r="F161" s="4">
        <v>81000</v>
      </c>
      <c r="G161" s="4">
        <v>1170000</v>
      </c>
      <c r="H161" s="36">
        <v>133488</v>
      </c>
    </row>
    <row r="162" spans="1:8" x14ac:dyDescent="0.3">
      <c r="A162" s="110"/>
      <c r="B162" s="97"/>
      <c r="C162" s="97"/>
      <c r="D162" s="21" t="s">
        <v>482</v>
      </c>
      <c r="E162" s="3">
        <f t="shared" si="0"/>
        <v>2409000</v>
      </c>
      <c r="F162" s="4">
        <v>108000</v>
      </c>
      <c r="G162" s="4">
        <v>1800000</v>
      </c>
      <c r="H162" s="36">
        <v>501000</v>
      </c>
    </row>
    <row r="163" spans="1:8" x14ac:dyDescent="0.3">
      <c r="A163" s="110"/>
      <c r="B163" s="97"/>
      <c r="C163" s="97"/>
      <c r="D163" s="23" t="s">
        <v>532</v>
      </c>
      <c r="E163" s="3">
        <f t="shared" si="0"/>
        <v>571400</v>
      </c>
      <c r="F163" s="4">
        <v>27000</v>
      </c>
      <c r="G163" s="4">
        <v>350000</v>
      </c>
      <c r="H163" s="36">
        <v>194400</v>
      </c>
    </row>
    <row r="164" spans="1:8" x14ac:dyDescent="0.3">
      <c r="A164" s="110"/>
      <c r="B164" s="97"/>
      <c r="C164" s="97"/>
      <c r="D164" s="21" t="s">
        <v>124</v>
      </c>
      <c r="E164" s="3">
        <f t="shared" si="0"/>
        <v>1722984</v>
      </c>
      <c r="F164" s="4">
        <v>27000</v>
      </c>
      <c r="G164" s="4">
        <v>450000</v>
      </c>
      <c r="H164" s="36">
        <v>1245984</v>
      </c>
    </row>
    <row r="165" spans="1:8" x14ac:dyDescent="0.3">
      <c r="A165" s="110"/>
      <c r="B165" s="97"/>
      <c r="C165" s="97"/>
      <c r="D165" s="21" t="s">
        <v>480</v>
      </c>
      <c r="E165" s="3">
        <f t="shared" si="0"/>
        <v>856848</v>
      </c>
      <c r="F165" s="4">
        <v>81000</v>
      </c>
      <c r="G165" s="4">
        <v>651000</v>
      </c>
      <c r="H165" s="36">
        <v>124848</v>
      </c>
    </row>
    <row r="166" spans="1:8" x14ac:dyDescent="0.3">
      <c r="A166" s="110"/>
      <c r="B166" s="97"/>
      <c r="C166" s="97"/>
      <c r="D166" s="21" t="s">
        <v>492</v>
      </c>
      <c r="E166" s="3">
        <f t="shared" si="0"/>
        <v>740704</v>
      </c>
      <c r="F166" s="4">
        <v>54000</v>
      </c>
      <c r="G166" s="4">
        <v>580000</v>
      </c>
      <c r="H166" s="36">
        <v>106704</v>
      </c>
    </row>
    <row r="167" spans="1:8" x14ac:dyDescent="0.3">
      <c r="A167" s="110"/>
      <c r="B167" s="97"/>
      <c r="C167" s="97"/>
      <c r="D167" s="21" t="s">
        <v>220</v>
      </c>
      <c r="E167" s="3">
        <f t="shared" si="0"/>
        <v>516500</v>
      </c>
      <c r="F167" s="4">
        <v>54000</v>
      </c>
      <c r="G167" s="4">
        <v>220000</v>
      </c>
      <c r="H167" s="36">
        <v>242500</v>
      </c>
    </row>
    <row r="168" spans="1:8" x14ac:dyDescent="0.3">
      <c r="A168" s="110"/>
      <c r="B168" s="97"/>
      <c r="C168" s="97"/>
      <c r="D168" s="21" t="s">
        <v>581</v>
      </c>
      <c r="E168" s="3">
        <f t="shared" si="0"/>
        <v>407040</v>
      </c>
      <c r="F168" s="4">
        <v>30000</v>
      </c>
      <c r="G168" s="4">
        <v>300000</v>
      </c>
      <c r="H168" s="36">
        <v>77040</v>
      </c>
    </row>
    <row r="169" spans="1:8" x14ac:dyDescent="0.3">
      <c r="A169" s="110"/>
      <c r="B169" s="97"/>
      <c r="C169" s="97"/>
      <c r="D169" s="21" t="s">
        <v>129</v>
      </c>
      <c r="E169" s="3">
        <f>+F169+G169+H169</f>
        <v>140184</v>
      </c>
      <c r="F169" s="4">
        <v>27000</v>
      </c>
      <c r="G169" s="4"/>
      <c r="H169" s="36">
        <v>113184</v>
      </c>
    </row>
    <row r="170" spans="1:8" x14ac:dyDescent="0.3">
      <c r="A170" s="110"/>
      <c r="B170" s="97"/>
      <c r="C170" s="97"/>
      <c r="D170" s="21" t="s">
        <v>678</v>
      </c>
      <c r="E170" s="3">
        <f>+F170+G170+H170</f>
        <v>2764850</v>
      </c>
      <c r="F170" s="3">
        <v>120000</v>
      </c>
      <c r="G170" s="3">
        <v>1200000</v>
      </c>
      <c r="H170" s="3">
        <v>1444850</v>
      </c>
    </row>
    <row r="171" spans="1:8" x14ac:dyDescent="0.3">
      <c r="A171" s="118">
        <v>27</v>
      </c>
      <c r="B171" s="112" t="s">
        <v>589</v>
      </c>
      <c r="C171" s="112" t="s">
        <v>73</v>
      </c>
      <c r="D171" s="21" t="s">
        <v>509</v>
      </c>
      <c r="E171" s="3">
        <f t="shared" si="0"/>
        <v>241342</v>
      </c>
      <c r="F171" s="4"/>
      <c r="G171" s="4"/>
      <c r="H171" s="36">
        <v>241342</v>
      </c>
    </row>
    <row r="172" spans="1:8" x14ac:dyDescent="0.3">
      <c r="A172" s="119"/>
      <c r="B172" s="113"/>
      <c r="C172" s="113"/>
      <c r="D172" s="23" t="s">
        <v>615</v>
      </c>
      <c r="E172" s="3">
        <f t="shared" si="0"/>
        <v>684000</v>
      </c>
      <c r="F172" s="4">
        <v>30000</v>
      </c>
      <c r="G172" s="4">
        <v>450000</v>
      </c>
      <c r="H172" s="36">
        <v>204000</v>
      </c>
    </row>
    <row r="173" spans="1:8" x14ac:dyDescent="0.3">
      <c r="A173" s="119"/>
      <c r="B173" s="113"/>
      <c r="C173" s="113"/>
      <c r="D173" s="23" t="s">
        <v>585</v>
      </c>
      <c r="E173" s="3">
        <f t="shared" si="0"/>
        <v>719800</v>
      </c>
      <c r="F173" s="4">
        <v>60000</v>
      </c>
      <c r="G173" s="4">
        <v>350000</v>
      </c>
      <c r="H173" s="36">
        <v>309800</v>
      </c>
    </row>
    <row r="174" spans="1:8" x14ac:dyDescent="0.3">
      <c r="A174" s="119"/>
      <c r="B174" s="113"/>
      <c r="C174" s="113"/>
      <c r="D174" s="21" t="s">
        <v>147</v>
      </c>
      <c r="E174" s="27">
        <f t="shared" ref="E174" si="3">+F174+G174+H174</f>
        <v>2235709</v>
      </c>
      <c r="F174" s="4">
        <v>162000</v>
      </c>
      <c r="G174" s="4">
        <v>1200000</v>
      </c>
      <c r="H174" s="36">
        <v>873709</v>
      </c>
    </row>
    <row r="175" spans="1:8" x14ac:dyDescent="0.3">
      <c r="A175" s="120"/>
      <c r="B175" s="114"/>
      <c r="C175" s="114"/>
      <c r="D175" s="21" t="s">
        <v>676</v>
      </c>
      <c r="E175" s="27">
        <f t="shared" si="0"/>
        <v>1768380</v>
      </c>
      <c r="F175" s="4">
        <v>150000</v>
      </c>
      <c r="G175" s="4">
        <v>1455000</v>
      </c>
      <c r="H175" s="36">
        <v>163380</v>
      </c>
    </row>
    <row r="176" spans="1:8" x14ac:dyDescent="0.3">
      <c r="A176" s="118">
        <v>28</v>
      </c>
      <c r="B176" s="112" t="s">
        <v>31</v>
      </c>
      <c r="C176" s="112" t="s">
        <v>72</v>
      </c>
      <c r="D176" s="23" t="s">
        <v>148</v>
      </c>
      <c r="E176" s="27">
        <f t="shared" si="0"/>
        <v>2434311</v>
      </c>
      <c r="F176" s="4">
        <v>162000</v>
      </c>
      <c r="G176" s="4">
        <v>1200000</v>
      </c>
      <c r="H176" s="36">
        <v>1072311</v>
      </c>
    </row>
    <row r="177" spans="1:8" x14ac:dyDescent="0.3">
      <c r="A177" s="119"/>
      <c r="B177" s="113"/>
      <c r="C177" s="113"/>
      <c r="D177" s="23" t="s">
        <v>419</v>
      </c>
      <c r="E177" s="27">
        <f t="shared" si="0"/>
        <v>1424000</v>
      </c>
      <c r="F177" s="4">
        <v>81000</v>
      </c>
      <c r="G177" s="4">
        <v>900000</v>
      </c>
      <c r="H177" s="36">
        <v>443000</v>
      </c>
    </row>
    <row r="178" spans="1:8" x14ac:dyDescent="0.3">
      <c r="A178" s="119"/>
      <c r="B178" s="113"/>
      <c r="C178" s="113"/>
      <c r="D178" s="23" t="s">
        <v>221</v>
      </c>
      <c r="E178" s="27">
        <f t="shared" si="0"/>
        <v>456600</v>
      </c>
      <c r="F178" s="4">
        <v>27000</v>
      </c>
      <c r="G178" s="4">
        <v>300000</v>
      </c>
      <c r="H178" s="36">
        <v>129600</v>
      </c>
    </row>
    <row r="179" spans="1:8" x14ac:dyDescent="0.3">
      <c r="A179" s="119"/>
      <c r="B179" s="113"/>
      <c r="C179" s="113"/>
      <c r="D179" s="23" t="s">
        <v>463</v>
      </c>
      <c r="E179" s="27">
        <f t="shared" si="0"/>
        <v>1013976</v>
      </c>
      <c r="F179" s="4">
        <v>54000</v>
      </c>
      <c r="G179" s="4">
        <v>600000</v>
      </c>
      <c r="H179" s="36">
        <v>359976</v>
      </c>
    </row>
    <row r="180" spans="1:8" x14ac:dyDescent="0.3">
      <c r="A180" s="119"/>
      <c r="B180" s="113"/>
      <c r="C180" s="113"/>
      <c r="D180" s="23" t="s">
        <v>226</v>
      </c>
      <c r="E180" s="27">
        <f t="shared" si="0"/>
        <v>2676920</v>
      </c>
      <c r="F180" s="4">
        <v>243000</v>
      </c>
      <c r="G180" s="4">
        <v>2300000</v>
      </c>
      <c r="H180" s="36">
        <v>133920</v>
      </c>
    </row>
    <row r="181" spans="1:8" x14ac:dyDescent="0.3">
      <c r="A181" s="119"/>
      <c r="B181" s="113"/>
      <c r="C181" s="113"/>
      <c r="D181" s="23" t="s">
        <v>506</v>
      </c>
      <c r="E181" s="27">
        <f t="shared" si="0"/>
        <v>572360</v>
      </c>
      <c r="F181" s="4">
        <v>27000</v>
      </c>
      <c r="G181" s="4">
        <v>300000</v>
      </c>
      <c r="H181" s="36">
        <v>245360</v>
      </c>
    </row>
    <row r="182" spans="1:8" x14ac:dyDescent="0.3">
      <c r="A182" s="119"/>
      <c r="B182" s="113"/>
      <c r="C182" s="113"/>
      <c r="D182" s="23" t="s">
        <v>507</v>
      </c>
      <c r="E182" s="27">
        <f t="shared" si="0"/>
        <v>1037200</v>
      </c>
      <c r="F182" s="4">
        <v>54000</v>
      </c>
      <c r="G182" s="4">
        <v>740000</v>
      </c>
      <c r="H182" s="36">
        <v>243200</v>
      </c>
    </row>
    <row r="183" spans="1:8" x14ac:dyDescent="0.3">
      <c r="A183" s="119"/>
      <c r="B183" s="113"/>
      <c r="C183" s="113"/>
      <c r="D183" s="23" t="s">
        <v>544</v>
      </c>
      <c r="E183" s="27">
        <f t="shared" si="0"/>
        <v>344200</v>
      </c>
      <c r="F183" s="4">
        <v>27000</v>
      </c>
      <c r="G183" s="4">
        <v>220000</v>
      </c>
      <c r="H183" s="36">
        <v>97200</v>
      </c>
    </row>
    <row r="184" spans="1:8" x14ac:dyDescent="0.3">
      <c r="A184" s="119"/>
      <c r="B184" s="113"/>
      <c r="C184" s="113"/>
      <c r="D184" s="23" t="s">
        <v>565</v>
      </c>
      <c r="E184" s="27">
        <f t="shared" si="0"/>
        <v>854400</v>
      </c>
      <c r="F184" s="4">
        <v>60000</v>
      </c>
      <c r="G184" s="4">
        <v>600000</v>
      </c>
      <c r="H184" s="36">
        <v>194400</v>
      </c>
    </row>
    <row r="185" spans="1:8" x14ac:dyDescent="0.3">
      <c r="A185" s="119"/>
      <c r="B185" s="113"/>
      <c r="C185" s="113"/>
      <c r="D185" s="23" t="s">
        <v>591</v>
      </c>
      <c r="E185" s="27">
        <f t="shared" si="0"/>
        <v>546800</v>
      </c>
      <c r="F185" s="4">
        <v>60000</v>
      </c>
      <c r="G185" s="4">
        <v>350000</v>
      </c>
      <c r="H185" s="36">
        <v>136800</v>
      </c>
    </row>
    <row r="186" spans="1:8" x14ac:dyDescent="0.3">
      <c r="A186" s="119"/>
      <c r="B186" s="113"/>
      <c r="C186" s="113"/>
      <c r="D186" s="23" t="s">
        <v>592</v>
      </c>
      <c r="E186" s="27">
        <f t="shared" si="0"/>
        <v>2935200</v>
      </c>
      <c r="F186" s="4">
        <v>270000</v>
      </c>
      <c r="G186" s="4">
        <v>2520000</v>
      </c>
      <c r="H186" s="36">
        <v>145200</v>
      </c>
    </row>
    <row r="187" spans="1:8" x14ac:dyDescent="0.3">
      <c r="A187" s="119"/>
      <c r="B187" s="113"/>
      <c r="C187" s="113"/>
      <c r="D187" s="23" t="s">
        <v>532</v>
      </c>
      <c r="E187" s="27">
        <f t="shared" si="0"/>
        <v>471400</v>
      </c>
      <c r="F187" s="4">
        <v>27000</v>
      </c>
      <c r="G187" s="4">
        <v>250000</v>
      </c>
      <c r="H187" s="36">
        <v>194400</v>
      </c>
    </row>
    <row r="188" spans="1:8" x14ac:dyDescent="0.3">
      <c r="A188" s="119"/>
      <c r="B188" s="113"/>
      <c r="C188" s="113"/>
      <c r="D188" s="23" t="s">
        <v>440</v>
      </c>
      <c r="E188" s="27">
        <f t="shared" ref="E188" si="4">+F188+G188+H188</f>
        <v>2544796</v>
      </c>
      <c r="F188" s="4">
        <v>108000</v>
      </c>
      <c r="G188" s="4">
        <v>880000</v>
      </c>
      <c r="H188" s="36">
        <v>1556796</v>
      </c>
    </row>
    <row r="189" spans="1:8" x14ac:dyDescent="0.3">
      <c r="A189" s="120"/>
      <c r="B189" s="114"/>
      <c r="C189" s="114"/>
      <c r="D189" s="23" t="s">
        <v>703</v>
      </c>
      <c r="E189" s="27">
        <f t="shared" si="0"/>
        <v>2009400</v>
      </c>
      <c r="F189" s="4">
        <v>210000</v>
      </c>
      <c r="G189" s="4">
        <v>1620000</v>
      </c>
      <c r="H189" s="36">
        <v>179400</v>
      </c>
    </row>
    <row r="190" spans="1:8" x14ac:dyDescent="0.3">
      <c r="A190" s="110">
        <v>29</v>
      </c>
      <c r="B190" s="97" t="s">
        <v>32</v>
      </c>
      <c r="C190" s="97" t="s">
        <v>59</v>
      </c>
      <c r="D190" s="21" t="s">
        <v>151</v>
      </c>
      <c r="E190" s="27">
        <f t="shared" si="0"/>
        <v>657712</v>
      </c>
      <c r="F190" s="4">
        <v>27000</v>
      </c>
      <c r="G190" s="4">
        <v>180000</v>
      </c>
      <c r="H190" s="36">
        <v>450712</v>
      </c>
    </row>
    <row r="191" spans="1:8" x14ac:dyDescent="0.3">
      <c r="A191" s="110"/>
      <c r="B191" s="97"/>
      <c r="C191" s="97"/>
      <c r="D191" s="21" t="s">
        <v>229</v>
      </c>
      <c r="E191" s="27">
        <f t="shared" si="0"/>
        <v>456302</v>
      </c>
      <c r="F191" s="4">
        <v>54000</v>
      </c>
      <c r="G191" s="4"/>
      <c r="H191" s="36">
        <v>402302</v>
      </c>
    </row>
    <row r="192" spans="1:8" x14ac:dyDescent="0.3">
      <c r="A192" s="110"/>
      <c r="B192" s="97"/>
      <c r="C192" s="97"/>
      <c r="D192" s="21" t="s">
        <v>116</v>
      </c>
      <c r="E192" s="3">
        <f t="shared" ref="E192:E194" si="5">+F192+G192+H192</f>
        <v>859097</v>
      </c>
      <c r="F192" s="4">
        <v>27000</v>
      </c>
      <c r="G192" s="4">
        <v>300000</v>
      </c>
      <c r="H192" s="36">
        <v>532097</v>
      </c>
    </row>
    <row r="193" spans="1:10" x14ac:dyDescent="0.3">
      <c r="A193" s="110"/>
      <c r="B193" s="97"/>
      <c r="C193" s="97"/>
      <c r="D193" s="21" t="s">
        <v>671</v>
      </c>
      <c r="E193" s="3">
        <f t="shared" si="5"/>
        <v>42764322.520000003</v>
      </c>
      <c r="F193" s="4">
        <v>42764322.520000003</v>
      </c>
      <c r="G193" s="4"/>
      <c r="H193" s="36"/>
    </row>
    <row r="194" spans="1:10" x14ac:dyDescent="0.3">
      <c r="A194" s="110"/>
      <c r="B194" s="97"/>
      <c r="C194" s="97"/>
      <c r="D194" s="21" t="s">
        <v>675</v>
      </c>
      <c r="E194" s="3">
        <f t="shared" si="5"/>
        <v>776000</v>
      </c>
      <c r="F194" s="4">
        <v>180000</v>
      </c>
      <c r="G194" s="4">
        <v>250000</v>
      </c>
      <c r="H194" s="36">
        <v>346000</v>
      </c>
    </row>
    <row r="195" spans="1:10" ht="56.25" x14ac:dyDescent="0.3">
      <c r="A195" s="39">
        <v>30</v>
      </c>
      <c r="B195" s="10" t="s">
        <v>33</v>
      </c>
      <c r="C195" s="10" t="s">
        <v>77</v>
      </c>
      <c r="D195" s="21" t="s">
        <v>155</v>
      </c>
      <c r="E195" s="27">
        <f t="shared" si="0"/>
        <v>968136</v>
      </c>
      <c r="F195" s="4">
        <v>81000</v>
      </c>
      <c r="G195" s="4">
        <v>780000</v>
      </c>
      <c r="H195" s="36">
        <v>107136</v>
      </c>
    </row>
    <row r="196" spans="1:10" ht="56.25" x14ac:dyDescent="0.3">
      <c r="A196" s="39">
        <v>31</v>
      </c>
      <c r="B196" s="10" t="s">
        <v>34</v>
      </c>
      <c r="C196" s="10" t="s">
        <v>76</v>
      </c>
      <c r="D196" s="23" t="s">
        <v>156</v>
      </c>
      <c r="E196" s="27">
        <f t="shared" si="0"/>
        <v>1368719</v>
      </c>
      <c r="F196" s="4">
        <v>81000</v>
      </c>
      <c r="G196" s="4">
        <v>390500</v>
      </c>
      <c r="H196" s="36">
        <v>897219</v>
      </c>
    </row>
    <row r="197" spans="1:10" x14ac:dyDescent="0.3">
      <c r="A197" s="110">
        <v>32</v>
      </c>
      <c r="B197" s="97" t="s">
        <v>35</v>
      </c>
      <c r="C197" s="97" t="s">
        <v>54</v>
      </c>
      <c r="D197" s="21" t="s">
        <v>157</v>
      </c>
      <c r="E197" s="27">
        <f t="shared" si="0"/>
        <v>1525827</v>
      </c>
      <c r="F197" s="4">
        <v>54000</v>
      </c>
      <c r="G197" s="4">
        <v>600000</v>
      </c>
      <c r="H197" s="36">
        <v>871827</v>
      </c>
    </row>
    <row r="198" spans="1:10" x14ac:dyDescent="0.3">
      <c r="A198" s="110"/>
      <c r="B198" s="97"/>
      <c r="C198" s="97"/>
      <c r="D198" s="21" t="s">
        <v>111</v>
      </c>
      <c r="E198" s="3">
        <f t="shared" si="0"/>
        <v>5655229</v>
      </c>
      <c r="F198" s="4">
        <v>513000</v>
      </c>
      <c r="G198" s="4">
        <v>4100000</v>
      </c>
      <c r="H198" s="36">
        <v>1042229</v>
      </c>
    </row>
    <row r="199" spans="1:10" x14ac:dyDescent="0.3">
      <c r="A199" s="110"/>
      <c r="B199" s="97"/>
      <c r="C199" s="97"/>
      <c r="D199" s="21" t="s">
        <v>439</v>
      </c>
      <c r="E199" s="3">
        <f t="shared" si="0"/>
        <v>2083648</v>
      </c>
      <c r="F199" s="4">
        <v>81000</v>
      </c>
      <c r="G199" s="4">
        <v>1050000</v>
      </c>
      <c r="H199" s="36">
        <v>952648</v>
      </c>
    </row>
    <row r="200" spans="1:10" x14ac:dyDescent="0.3">
      <c r="A200" s="110"/>
      <c r="B200" s="97"/>
      <c r="C200" s="97"/>
      <c r="D200" s="21" t="s">
        <v>513</v>
      </c>
      <c r="E200" s="3">
        <f t="shared" si="0"/>
        <v>2616000</v>
      </c>
      <c r="F200" s="4">
        <v>216000</v>
      </c>
      <c r="G200" s="4">
        <v>2400000</v>
      </c>
      <c r="H200" s="36"/>
    </row>
    <row r="201" spans="1:10" x14ac:dyDescent="0.3">
      <c r="A201" s="110"/>
      <c r="B201" s="97"/>
      <c r="C201" s="97"/>
      <c r="D201" s="21" t="s">
        <v>514</v>
      </c>
      <c r="E201" s="3">
        <f t="shared" si="0"/>
        <v>681000</v>
      </c>
      <c r="F201" s="4">
        <v>81000</v>
      </c>
      <c r="G201" s="4">
        <v>600000</v>
      </c>
      <c r="H201" s="36"/>
    </row>
    <row r="202" spans="1:10" x14ac:dyDescent="0.3">
      <c r="A202" s="110"/>
      <c r="B202" s="97"/>
      <c r="C202" s="97"/>
      <c r="D202" s="21" t="s">
        <v>602</v>
      </c>
      <c r="E202" s="3">
        <f t="shared" si="0"/>
        <v>262856</v>
      </c>
      <c r="F202" s="4">
        <v>30000</v>
      </c>
      <c r="G202" s="4">
        <v>200000</v>
      </c>
      <c r="H202" s="36">
        <v>32856</v>
      </c>
    </row>
    <row r="203" spans="1:10" x14ac:dyDescent="0.3">
      <c r="A203" s="110"/>
      <c r="B203" s="97"/>
      <c r="C203" s="97"/>
      <c r="D203" s="21" t="s">
        <v>597</v>
      </c>
      <c r="E203" s="3">
        <f t="shared" si="0"/>
        <v>2161531</v>
      </c>
      <c r="F203" s="4">
        <v>135000</v>
      </c>
      <c r="G203" s="4">
        <v>1580000</v>
      </c>
      <c r="H203" s="36">
        <v>446531</v>
      </c>
    </row>
    <row r="204" spans="1:10" x14ac:dyDescent="0.3">
      <c r="A204" s="110"/>
      <c r="B204" s="97"/>
      <c r="C204" s="97"/>
      <c r="D204" s="21" t="s">
        <v>126</v>
      </c>
      <c r="E204" s="3">
        <f t="shared" si="0"/>
        <v>2415501</v>
      </c>
      <c r="F204" s="4">
        <v>108000</v>
      </c>
      <c r="G204" s="4">
        <v>992000</v>
      </c>
      <c r="H204" s="36">
        <v>1315501</v>
      </c>
    </row>
    <row r="205" spans="1:10" x14ac:dyDescent="0.3">
      <c r="A205" s="111">
        <v>33</v>
      </c>
      <c r="B205" s="102" t="s">
        <v>572</v>
      </c>
      <c r="C205" s="102" t="s">
        <v>61</v>
      </c>
      <c r="D205" s="21" t="s">
        <v>163</v>
      </c>
      <c r="E205" s="27">
        <f t="shared" ref="E205:E290" si="6">+F205+G205+H205</f>
        <v>478120</v>
      </c>
      <c r="F205" s="5">
        <v>27000</v>
      </c>
      <c r="G205" s="5">
        <v>451120</v>
      </c>
      <c r="H205" s="40"/>
    </row>
    <row r="206" spans="1:10" ht="37.5" x14ac:dyDescent="0.3">
      <c r="A206" s="111"/>
      <c r="B206" s="102"/>
      <c r="C206" s="102"/>
      <c r="D206" s="23" t="s">
        <v>162</v>
      </c>
      <c r="E206" s="27">
        <f t="shared" si="6"/>
        <v>3362714</v>
      </c>
      <c r="F206" s="6">
        <v>162000</v>
      </c>
      <c r="G206" s="6">
        <v>2150000</v>
      </c>
      <c r="H206" s="41">
        <v>1050714</v>
      </c>
      <c r="J206" s="11"/>
    </row>
    <row r="207" spans="1:10" x14ac:dyDescent="0.3">
      <c r="A207" s="111"/>
      <c r="B207" s="102"/>
      <c r="C207" s="102"/>
      <c r="D207" s="21" t="s">
        <v>159</v>
      </c>
      <c r="E207" s="3">
        <f t="shared" si="6"/>
        <v>2947729</v>
      </c>
      <c r="F207" s="6">
        <v>81000</v>
      </c>
      <c r="G207" s="6">
        <v>2040000</v>
      </c>
      <c r="H207" s="41">
        <v>826729</v>
      </c>
    </row>
    <row r="208" spans="1:10" x14ac:dyDescent="0.3">
      <c r="A208" s="111"/>
      <c r="B208" s="102"/>
      <c r="C208" s="102"/>
      <c r="D208" s="21" t="s">
        <v>160</v>
      </c>
      <c r="E208" s="3">
        <f t="shared" si="6"/>
        <v>1865532</v>
      </c>
      <c r="F208" s="6">
        <v>54000</v>
      </c>
      <c r="G208" s="6">
        <v>780000</v>
      </c>
      <c r="H208" s="41">
        <v>1031532</v>
      </c>
    </row>
    <row r="209" spans="1:10" x14ac:dyDescent="0.3">
      <c r="A209" s="111"/>
      <c r="B209" s="102"/>
      <c r="C209" s="102"/>
      <c r="D209" s="21" t="s">
        <v>161</v>
      </c>
      <c r="E209" s="3">
        <f t="shared" si="6"/>
        <v>2019341</v>
      </c>
      <c r="F209" s="6">
        <v>54000</v>
      </c>
      <c r="G209" s="6">
        <v>550000</v>
      </c>
      <c r="H209" s="41">
        <v>1415341</v>
      </c>
    </row>
    <row r="210" spans="1:10" x14ac:dyDescent="0.3">
      <c r="A210" s="111"/>
      <c r="B210" s="102"/>
      <c r="C210" s="102"/>
      <c r="D210" s="21" t="s">
        <v>233</v>
      </c>
      <c r="E210" s="3">
        <f t="shared" si="6"/>
        <v>1119971</v>
      </c>
      <c r="F210" s="6">
        <v>54000</v>
      </c>
      <c r="G210" s="6">
        <v>625000</v>
      </c>
      <c r="H210" s="41">
        <v>440971</v>
      </c>
    </row>
    <row r="211" spans="1:10" x14ac:dyDescent="0.3">
      <c r="A211" s="111"/>
      <c r="B211" s="102"/>
      <c r="C211" s="102"/>
      <c r="D211" s="21" t="s">
        <v>458</v>
      </c>
      <c r="E211" s="3">
        <f t="shared" si="6"/>
        <v>1151000</v>
      </c>
      <c r="F211" s="6">
        <v>81000</v>
      </c>
      <c r="G211" s="6">
        <v>1070000</v>
      </c>
      <c r="H211" s="41"/>
    </row>
    <row r="212" spans="1:10" x14ac:dyDescent="0.3">
      <c r="A212" s="111"/>
      <c r="B212" s="102"/>
      <c r="C212" s="102"/>
      <c r="D212" s="21" t="s">
        <v>579</v>
      </c>
      <c r="E212" s="3">
        <f t="shared" si="6"/>
        <v>330000</v>
      </c>
      <c r="F212" s="6">
        <v>30000</v>
      </c>
      <c r="G212" s="6">
        <v>300000</v>
      </c>
      <c r="H212" s="41"/>
    </row>
    <row r="213" spans="1:10" x14ac:dyDescent="0.3">
      <c r="A213" s="111"/>
      <c r="B213" s="102"/>
      <c r="C213" s="102"/>
      <c r="D213" s="21" t="s">
        <v>492</v>
      </c>
      <c r="E213" s="3">
        <f t="shared" si="6"/>
        <v>664000</v>
      </c>
      <c r="F213" s="6">
        <v>54000</v>
      </c>
      <c r="G213" s="6">
        <v>610000</v>
      </c>
      <c r="H213" s="41"/>
    </row>
    <row r="214" spans="1:10" x14ac:dyDescent="0.3">
      <c r="A214" s="111"/>
      <c r="B214" s="102"/>
      <c r="C214" s="102"/>
      <c r="D214" s="21" t="s">
        <v>481</v>
      </c>
      <c r="E214" s="3">
        <f t="shared" si="6"/>
        <v>1131000</v>
      </c>
      <c r="F214" s="6">
        <v>81000</v>
      </c>
      <c r="G214" s="6">
        <v>1050000</v>
      </c>
      <c r="H214" s="41"/>
    </row>
    <row r="215" spans="1:10" x14ac:dyDescent="0.3">
      <c r="A215" s="111"/>
      <c r="B215" s="102"/>
      <c r="C215" s="102"/>
      <c r="D215" s="21" t="s">
        <v>571</v>
      </c>
      <c r="E215" s="3">
        <f t="shared" si="6"/>
        <v>2180800</v>
      </c>
      <c r="F215" s="6"/>
      <c r="G215" s="6"/>
      <c r="H215" s="41">
        <v>2180800</v>
      </c>
      <c r="J215" s="11"/>
    </row>
    <row r="216" spans="1:10" x14ac:dyDescent="0.3">
      <c r="A216" s="111"/>
      <c r="B216" s="102"/>
      <c r="C216" s="102"/>
      <c r="D216" s="21" t="s">
        <v>628</v>
      </c>
      <c r="E216" s="3">
        <f t="shared" si="6"/>
        <v>1778573</v>
      </c>
      <c r="F216" s="6">
        <v>30000</v>
      </c>
      <c r="G216" s="6">
        <v>450000</v>
      </c>
      <c r="H216" s="41">
        <v>1298573</v>
      </c>
      <c r="J216" s="11"/>
    </row>
    <row r="217" spans="1:10" x14ac:dyDescent="0.3">
      <c r="A217" s="111"/>
      <c r="B217" s="102"/>
      <c r="C217" s="102"/>
      <c r="D217" s="21" t="s">
        <v>628</v>
      </c>
      <c r="E217" s="3"/>
      <c r="F217" s="6"/>
      <c r="G217" s="6"/>
      <c r="H217" s="41"/>
      <c r="J217" s="11"/>
    </row>
    <row r="218" spans="1:10" x14ac:dyDescent="0.3">
      <c r="A218" s="111"/>
      <c r="B218" s="102"/>
      <c r="C218" s="102"/>
      <c r="D218" s="21" t="s">
        <v>464</v>
      </c>
      <c r="E218" s="3">
        <f t="shared" si="6"/>
        <v>2132262</v>
      </c>
      <c r="F218" s="6">
        <v>81000</v>
      </c>
      <c r="G218" s="6">
        <v>1500000</v>
      </c>
      <c r="H218" s="41">
        <v>551262</v>
      </c>
    </row>
    <row r="219" spans="1:10" x14ac:dyDescent="0.3">
      <c r="A219" s="111"/>
      <c r="B219" s="102"/>
      <c r="C219" s="102"/>
      <c r="D219" s="21" t="s">
        <v>607</v>
      </c>
      <c r="E219" s="3">
        <f t="shared" si="6"/>
        <v>760000</v>
      </c>
      <c r="F219" s="6">
        <v>60000</v>
      </c>
      <c r="G219" s="6">
        <v>700000</v>
      </c>
      <c r="H219" s="41"/>
    </row>
    <row r="220" spans="1:10" x14ac:dyDescent="0.3">
      <c r="A220" s="111"/>
      <c r="B220" s="102"/>
      <c r="C220" s="102"/>
      <c r="D220" s="21" t="s">
        <v>217</v>
      </c>
      <c r="E220" s="3">
        <f t="shared" si="6"/>
        <v>377000</v>
      </c>
      <c r="F220" s="6">
        <v>27000</v>
      </c>
      <c r="G220" s="6">
        <v>350000</v>
      </c>
      <c r="H220" s="41"/>
    </row>
    <row r="221" spans="1:10" x14ac:dyDescent="0.3">
      <c r="A221" s="111"/>
      <c r="B221" s="102"/>
      <c r="C221" s="102"/>
      <c r="D221" s="21" t="s">
        <v>409</v>
      </c>
      <c r="E221" s="3">
        <f>+F221+G221+H221</f>
        <v>981000</v>
      </c>
      <c r="F221" s="6">
        <v>81000</v>
      </c>
      <c r="G221" s="6">
        <v>900000</v>
      </c>
      <c r="H221" s="41"/>
    </row>
    <row r="222" spans="1:10" x14ac:dyDescent="0.3">
      <c r="A222" s="111"/>
      <c r="B222" s="102"/>
      <c r="C222" s="102"/>
      <c r="D222" s="21" t="s">
        <v>660</v>
      </c>
      <c r="E222" s="3">
        <f>+F222+G222+H222</f>
        <v>1290000</v>
      </c>
      <c r="F222" s="3">
        <v>90000</v>
      </c>
      <c r="G222" s="3">
        <v>1200000</v>
      </c>
      <c r="H222" s="3"/>
    </row>
    <row r="223" spans="1:10" x14ac:dyDescent="0.3">
      <c r="A223" s="111"/>
      <c r="B223" s="102"/>
      <c r="C223" s="102"/>
      <c r="D223" s="21" t="s">
        <v>674</v>
      </c>
      <c r="E223" s="3">
        <f>+F223+G223+H223</f>
        <v>1070000</v>
      </c>
      <c r="F223" s="3">
        <v>270000</v>
      </c>
      <c r="G223" s="3">
        <v>800000</v>
      </c>
      <c r="H223" s="3"/>
    </row>
    <row r="224" spans="1:10" x14ac:dyDescent="0.3">
      <c r="A224" s="118">
        <v>34</v>
      </c>
      <c r="B224" s="112" t="s">
        <v>604</v>
      </c>
      <c r="C224" s="112" t="s">
        <v>68</v>
      </c>
      <c r="D224" s="21" t="s">
        <v>436</v>
      </c>
      <c r="E224" s="3">
        <f t="shared" si="6"/>
        <v>618654</v>
      </c>
      <c r="F224" s="6">
        <v>54000</v>
      </c>
      <c r="G224" s="6">
        <v>200000</v>
      </c>
      <c r="H224" s="41">
        <v>364654</v>
      </c>
    </row>
    <row r="225" spans="1:10" x14ac:dyDescent="0.3">
      <c r="A225" s="119"/>
      <c r="B225" s="113"/>
      <c r="C225" s="113"/>
      <c r="D225" s="21" t="s">
        <v>605</v>
      </c>
      <c r="E225" s="3">
        <f t="shared" si="6"/>
        <v>1419690</v>
      </c>
      <c r="F225" s="6">
        <v>60000</v>
      </c>
      <c r="G225" s="6">
        <v>500000</v>
      </c>
      <c r="H225" s="41">
        <v>859690</v>
      </c>
    </row>
    <row r="226" spans="1:10" x14ac:dyDescent="0.3">
      <c r="A226" s="119"/>
      <c r="B226" s="113"/>
      <c r="C226" s="113"/>
      <c r="D226" s="21" t="s">
        <v>105</v>
      </c>
      <c r="E226" s="3">
        <f t="shared" ref="E226:E231" si="7">+F226+G226+H226</f>
        <v>313390</v>
      </c>
      <c r="F226" s="4">
        <v>54000</v>
      </c>
      <c r="G226" s="4">
        <v>120000</v>
      </c>
      <c r="H226" s="36">
        <v>139390</v>
      </c>
    </row>
    <row r="227" spans="1:10" x14ac:dyDescent="0.3">
      <c r="A227" s="120"/>
      <c r="B227" s="114"/>
      <c r="C227" s="114"/>
      <c r="D227" s="21" t="s">
        <v>655</v>
      </c>
      <c r="E227" s="3">
        <f t="shared" si="7"/>
        <v>922000</v>
      </c>
      <c r="F227" s="3">
        <v>120000</v>
      </c>
      <c r="G227" s="3">
        <v>600000</v>
      </c>
      <c r="H227" s="3">
        <v>202000</v>
      </c>
    </row>
    <row r="228" spans="1:10" x14ac:dyDescent="0.3">
      <c r="A228" s="118">
        <v>35</v>
      </c>
      <c r="B228" s="112" t="s">
        <v>646</v>
      </c>
      <c r="C228" s="112" t="s">
        <v>69</v>
      </c>
      <c r="D228" s="21" t="s">
        <v>105</v>
      </c>
      <c r="E228" s="3">
        <f t="shared" si="7"/>
        <v>385590</v>
      </c>
      <c r="F228" s="4">
        <v>54000</v>
      </c>
      <c r="G228" s="4">
        <v>120000</v>
      </c>
      <c r="H228" s="36">
        <v>211590</v>
      </c>
    </row>
    <row r="229" spans="1:10" x14ac:dyDescent="0.3">
      <c r="A229" s="119"/>
      <c r="B229" s="113"/>
      <c r="C229" s="113"/>
      <c r="D229" s="21" t="s">
        <v>571</v>
      </c>
      <c r="E229" s="4">
        <f t="shared" si="7"/>
        <v>4082447</v>
      </c>
      <c r="F229" s="4">
        <v>270000</v>
      </c>
      <c r="G229" s="4">
        <v>2250000</v>
      </c>
      <c r="H229" s="4">
        <v>1562447</v>
      </c>
    </row>
    <row r="230" spans="1:10" x14ac:dyDescent="0.3">
      <c r="A230" s="119"/>
      <c r="B230" s="113"/>
      <c r="C230" s="113"/>
      <c r="D230" s="21" t="s">
        <v>702</v>
      </c>
      <c r="E230" s="4">
        <f t="shared" si="7"/>
        <v>1029149</v>
      </c>
      <c r="F230" s="4">
        <v>30000</v>
      </c>
      <c r="G230" s="4"/>
      <c r="H230" s="4">
        <v>999149</v>
      </c>
    </row>
    <row r="231" spans="1:10" x14ac:dyDescent="0.3">
      <c r="A231" s="120"/>
      <c r="B231" s="114"/>
      <c r="C231" s="114"/>
      <c r="D231" s="21" t="s">
        <v>711</v>
      </c>
      <c r="E231" s="4">
        <f t="shared" si="7"/>
        <v>1510900</v>
      </c>
      <c r="F231" s="4">
        <v>180000</v>
      </c>
      <c r="G231" s="4">
        <v>1200000</v>
      </c>
      <c r="H231" s="4">
        <v>130900</v>
      </c>
    </row>
    <row r="232" spans="1:10" ht="37.5" x14ac:dyDescent="0.3">
      <c r="A232" s="39">
        <v>36</v>
      </c>
      <c r="B232" s="10" t="s">
        <v>38</v>
      </c>
      <c r="C232" s="10" t="s">
        <v>84</v>
      </c>
      <c r="D232" s="21" t="s">
        <v>106</v>
      </c>
      <c r="E232" s="3">
        <f t="shared" si="6"/>
        <v>1389008</v>
      </c>
      <c r="F232" s="4">
        <v>162000</v>
      </c>
      <c r="G232" s="4">
        <v>1100000</v>
      </c>
      <c r="H232" s="36">
        <v>127008</v>
      </c>
    </row>
    <row r="233" spans="1:10" x14ac:dyDescent="0.3">
      <c r="A233" s="118">
        <v>37</v>
      </c>
      <c r="B233" s="112" t="s">
        <v>397</v>
      </c>
      <c r="C233" s="112" t="s">
        <v>70</v>
      </c>
      <c r="D233" s="21" t="s">
        <v>500</v>
      </c>
      <c r="E233" s="3">
        <f t="shared" si="6"/>
        <v>858880</v>
      </c>
      <c r="F233" s="4">
        <v>108000</v>
      </c>
      <c r="G233" s="4">
        <v>370000</v>
      </c>
      <c r="H233" s="36">
        <v>380880</v>
      </c>
    </row>
    <row r="234" spans="1:10" x14ac:dyDescent="0.3">
      <c r="A234" s="119"/>
      <c r="B234" s="113"/>
      <c r="C234" s="113"/>
      <c r="D234" s="21" t="s">
        <v>630</v>
      </c>
      <c r="E234" s="3">
        <f t="shared" si="6"/>
        <v>4221700</v>
      </c>
      <c r="F234" s="4">
        <v>540000</v>
      </c>
      <c r="G234" s="4">
        <v>3350000</v>
      </c>
      <c r="H234" s="36">
        <v>331700</v>
      </c>
    </row>
    <row r="235" spans="1:10" x14ac:dyDescent="0.3">
      <c r="A235" s="120"/>
      <c r="B235" s="114"/>
      <c r="C235" s="114"/>
      <c r="D235" s="21" t="s">
        <v>107</v>
      </c>
      <c r="E235" s="3">
        <f t="shared" si="6"/>
        <v>654000</v>
      </c>
      <c r="F235" s="4">
        <v>54000</v>
      </c>
      <c r="G235" s="4">
        <v>200000</v>
      </c>
      <c r="H235" s="36">
        <v>400000</v>
      </c>
      <c r="J235" s="11"/>
    </row>
    <row r="236" spans="1:10" x14ac:dyDescent="0.3">
      <c r="A236" s="118">
        <v>38</v>
      </c>
      <c r="B236" s="112" t="s">
        <v>411</v>
      </c>
      <c r="C236" s="112" t="s">
        <v>410</v>
      </c>
      <c r="D236" s="21" t="s">
        <v>409</v>
      </c>
      <c r="E236" s="3">
        <f t="shared" ref="E236:E248" si="8">+F236+G236+H236</f>
        <v>891000</v>
      </c>
      <c r="F236" s="4">
        <v>81000</v>
      </c>
      <c r="G236" s="4">
        <v>810000</v>
      </c>
      <c r="H236" s="36"/>
    </row>
    <row r="237" spans="1:10" x14ac:dyDescent="0.3">
      <c r="A237" s="119"/>
      <c r="B237" s="113"/>
      <c r="C237" s="113"/>
      <c r="D237" s="21" t="s">
        <v>457</v>
      </c>
      <c r="E237" s="3">
        <f t="shared" si="8"/>
        <v>654000</v>
      </c>
      <c r="F237" s="4">
        <v>54000</v>
      </c>
      <c r="G237" s="4">
        <v>600000</v>
      </c>
      <c r="H237" s="36"/>
    </row>
    <row r="238" spans="1:10" x14ac:dyDescent="0.3">
      <c r="A238" s="119"/>
      <c r="B238" s="113"/>
      <c r="C238" s="113"/>
      <c r="D238" s="21" t="s">
        <v>183</v>
      </c>
      <c r="E238" s="3">
        <f t="shared" si="8"/>
        <v>660000</v>
      </c>
      <c r="F238" s="4">
        <v>60000</v>
      </c>
      <c r="G238" s="4">
        <v>600000</v>
      </c>
      <c r="H238" s="36"/>
    </row>
    <row r="239" spans="1:10" x14ac:dyDescent="0.3">
      <c r="A239" s="119"/>
      <c r="B239" s="113"/>
      <c r="C239" s="113"/>
      <c r="D239" s="21" t="s">
        <v>603</v>
      </c>
      <c r="E239" s="3">
        <f t="shared" si="8"/>
        <v>2790000</v>
      </c>
      <c r="F239" s="4">
        <v>270000</v>
      </c>
      <c r="G239" s="4">
        <v>2520000</v>
      </c>
      <c r="H239" s="36"/>
    </row>
    <row r="240" spans="1:10" x14ac:dyDescent="0.3">
      <c r="A240" s="119"/>
      <c r="B240" s="113"/>
      <c r="C240" s="113"/>
      <c r="D240" s="21" t="s">
        <v>618</v>
      </c>
      <c r="E240" s="3">
        <f t="shared" si="8"/>
        <v>330000</v>
      </c>
      <c r="F240" s="4">
        <v>30000</v>
      </c>
      <c r="G240" s="4">
        <v>300000</v>
      </c>
      <c r="H240" s="36"/>
    </row>
    <row r="241" spans="1:8" x14ac:dyDescent="0.3">
      <c r="A241" s="119"/>
      <c r="B241" s="113"/>
      <c r="C241" s="113"/>
      <c r="D241" s="21" t="s">
        <v>620</v>
      </c>
      <c r="E241" s="3">
        <f t="shared" si="8"/>
        <v>860000</v>
      </c>
      <c r="F241" s="4">
        <v>60000</v>
      </c>
      <c r="G241" s="4">
        <v>800000</v>
      </c>
      <c r="H241" s="36"/>
    </row>
    <row r="242" spans="1:8" x14ac:dyDescent="0.3">
      <c r="A242" s="119"/>
      <c r="B242" s="113"/>
      <c r="C242" s="113"/>
      <c r="D242" s="21" t="s">
        <v>619</v>
      </c>
      <c r="E242" s="3">
        <f t="shared" si="8"/>
        <v>250000</v>
      </c>
      <c r="F242" s="4">
        <v>30000</v>
      </c>
      <c r="G242" s="4">
        <v>220000</v>
      </c>
      <c r="H242" s="36"/>
    </row>
    <row r="243" spans="1:8" x14ac:dyDescent="0.3">
      <c r="A243" s="119"/>
      <c r="B243" s="113"/>
      <c r="C243" s="113"/>
      <c r="D243" s="21" t="s">
        <v>621</v>
      </c>
      <c r="E243" s="3">
        <f t="shared" si="8"/>
        <v>355000</v>
      </c>
      <c r="F243" s="4">
        <v>30000</v>
      </c>
      <c r="G243" s="4">
        <v>325000</v>
      </c>
      <c r="H243" s="36"/>
    </row>
    <row r="244" spans="1:8" x14ac:dyDescent="0.3">
      <c r="A244" s="119"/>
      <c r="B244" s="113"/>
      <c r="C244" s="113"/>
      <c r="D244" s="21" t="s">
        <v>475</v>
      </c>
      <c r="E244" s="3">
        <f t="shared" si="8"/>
        <v>1635000</v>
      </c>
      <c r="F244" s="4">
        <v>135000</v>
      </c>
      <c r="G244" s="4">
        <v>1500000</v>
      </c>
      <c r="H244" s="36"/>
    </row>
    <row r="245" spans="1:8" x14ac:dyDescent="0.3">
      <c r="A245" s="119"/>
      <c r="B245" s="113"/>
      <c r="C245" s="113"/>
      <c r="D245" s="21" t="s">
        <v>429</v>
      </c>
      <c r="E245" s="3">
        <f t="shared" ref="E245:E247" si="9">+F245+G245+H245</f>
        <v>891000</v>
      </c>
      <c r="F245" s="4">
        <v>81000</v>
      </c>
      <c r="G245" s="4">
        <v>810000</v>
      </c>
      <c r="H245" s="36"/>
    </row>
    <row r="246" spans="1:8" x14ac:dyDescent="0.3">
      <c r="A246" s="119"/>
      <c r="B246" s="113"/>
      <c r="C246" s="113"/>
      <c r="D246" s="21" t="s">
        <v>677</v>
      </c>
      <c r="E246" s="3">
        <f t="shared" si="9"/>
        <v>230000</v>
      </c>
      <c r="F246" s="4">
        <v>30000</v>
      </c>
      <c r="G246" s="4">
        <v>200000</v>
      </c>
      <c r="H246" s="36"/>
    </row>
    <row r="247" spans="1:8" x14ac:dyDescent="0.3">
      <c r="A247" s="119"/>
      <c r="B247" s="113"/>
      <c r="C247" s="113"/>
      <c r="D247" s="21" t="s">
        <v>687</v>
      </c>
      <c r="E247" s="3">
        <f t="shared" si="9"/>
        <v>1800000</v>
      </c>
      <c r="F247" s="4">
        <v>180000</v>
      </c>
      <c r="G247" s="4">
        <v>1620000</v>
      </c>
      <c r="H247" s="36"/>
    </row>
    <row r="248" spans="1:8" x14ac:dyDescent="0.3">
      <c r="A248" s="120"/>
      <c r="B248" s="114"/>
      <c r="C248" s="114" t="s">
        <v>410</v>
      </c>
      <c r="D248" s="21" t="s">
        <v>701</v>
      </c>
      <c r="E248" s="3">
        <f t="shared" si="8"/>
        <v>790000</v>
      </c>
      <c r="F248" s="4">
        <v>90000</v>
      </c>
      <c r="G248" s="4">
        <v>700000</v>
      </c>
      <c r="H248" s="36"/>
    </row>
    <row r="249" spans="1:8" ht="56.25" x14ac:dyDescent="0.3">
      <c r="A249" s="39">
        <v>39</v>
      </c>
      <c r="B249" s="10" t="s">
        <v>398</v>
      </c>
      <c r="C249" s="10" t="s">
        <v>85</v>
      </c>
      <c r="D249" s="21" t="s">
        <v>108</v>
      </c>
      <c r="E249" s="3">
        <f t="shared" si="6"/>
        <v>0</v>
      </c>
      <c r="F249" s="4"/>
      <c r="G249" s="4"/>
      <c r="H249" s="36"/>
    </row>
    <row r="250" spans="1:8" x14ac:dyDescent="0.3">
      <c r="A250" s="118">
        <v>40</v>
      </c>
      <c r="B250" s="112" t="s">
        <v>41</v>
      </c>
      <c r="C250" s="112" t="s">
        <v>71</v>
      </c>
      <c r="D250" s="21" t="s">
        <v>480</v>
      </c>
      <c r="E250" s="3">
        <f t="shared" si="6"/>
        <v>1255848</v>
      </c>
      <c r="F250" s="4">
        <v>81000</v>
      </c>
      <c r="G250" s="4">
        <v>1050000</v>
      </c>
      <c r="H250" s="36">
        <v>124848</v>
      </c>
    </row>
    <row r="251" spans="1:8" x14ac:dyDescent="0.3">
      <c r="A251" s="119"/>
      <c r="B251" s="113"/>
      <c r="C251" s="113"/>
      <c r="D251" s="21" t="s">
        <v>479</v>
      </c>
      <c r="E251" s="3">
        <f t="shared" si="6"/>
        <v>1380168</v>
      </c>
      <c r="F251" s="4">
        <v>81000</v>
      </c>
      <c r="G251" s="4">
        <v>1170000</v>
      </c>
      <c r="H251" s="36">
        <v>129168</v>
      </c>
    </row>
    <row r="252" spans="1:8" x14ac:dyDescent="0.3">
      <c r="A252" s="119"/>
      <c r="B252" s="113"/>
      <c r="C252" s="113"/>
      <c r="D252" s="21" t="s">
        <v>504</v>
      </c>
      <c r="E252" s="3">
        <f t="shared" si="6"/>
        <v>741568</v>
      </c>
      <c r="F252" s="4">
        <v>54000</v>
      </c>
      <c r="G252" s="4">
        <v>580000</v>
      </c>
      <c r="H252" s="36">
        <v>107568</v>
      </c>
    </row>
    <row r="253" spans="1:8" x14ac:dyDescent="0.3">
      <c r="A253" s="119"/>
      <c r="B253" s="113"/>
      <c r="C253" s="113"/>
      <c r="D253" s="21" t="s">
        <v>482</v>
      </c>
      <c r="E253" s="3">
        <f t="shared" si="6"/>
        <v>2474000</v>
      </c>
      <c r="F253" s="4">
        <v>108000</v>
      </c>
      <c r="G253" s="4">
        <v>1800000</v>
      </c>
      <c r="H253" s="36">
        <v>566000</v>
      </c>
    </row>
    <row r="254" spans="1:8" x14ac:dyDescent="0.3">
      <c r="A254" s="119"/>
      <c r="B254" s="113"/>
      <c r="C254" s="113"/>
      <c r="D254" s="21" t="s">
        <v>217</v>
      </c>
      <c r="E254" s="3">
        <f t="shared" si="6"/>
        <v>471400</v>
      </c>
      <c r="F254" s="4">
        <v>27000</v>
      </c>
      <c r="G254" s="4">
        <v>250000</v>
      </c>
      <c r="H254" s="36">
        <v>194400</v>
      </c>
    </row>
    <row r="255" spans="1:8" x14ac:dyDescent="0.3">
      <c r="A255" s="119"/>
      <c r="B255" s="113"/>
      <c r="C255" s="113"/>
      <c r="D255" s="21" t="s">
        <v>524</v>
      </c>
      <c r="E255" s="3">
        <f t="shared" si="6"/>
        <v>563687</v>
      </c>
      <c r="F255" s="4">
        <v>54000</v>
      </c>
      <c r="G255" s="4">
        <v>108000</v>
      </c>
      <c r="H255" s="36">
        <v>401687</v>
      </c>
    </row>
    <row r="256" spans="1:8" ht="37.5" x14ac:dyDescent="0.3">
      <c r="A256" s="120"/>
      <c r="B256" s="114"/>
      <c r="C256" s="114"/>
      <c r="D256" s="23" t="s">
        <v>114</v>
      </c>
      <c r="E256" s="3">
        <f t="shared" si="6"/>
        <v>2987329</v>
      </c>
      <c r="F256" s="4">
        <v>135000</v>
      </c>
      <c r="G256" s="4">
        <v>2200000</v>
      </c>
      <c r="H256" s="36">
        <v>652329</v>
      </c>
    </row>
    <row r="257" spans="1:10" ht="37.5" x14ac:dyDescent="0.3">
      <c r="A257" s="39">
        <v>41</v>
      </c>
      <c r="B257" s="10" t="s">
        <v>399</v>
      </c>
      <c r="C257" s="10" t="s">
        <v>400</v>
      </c>
      <c r="D257" s="42" t="s">
        <v>401</v>
      </c>
      <c r="E257" s="27">
        <f t="shared" si="6"/>
        <v>14515453</v>
      </c>
      <c r="F257" s="4">
        <f>1731411+230000</f>
        <v>1961411</v>
      </c>
      <c r="G257" s="4">
        <v>3885430</v>
      </c>
      <c r="H257" s="36">
        <v>8668612</v>
      </c>
    </row>
    <row r="258" spans="1:10" ht="56.25" x14ac:dyDescent="0.3">
      <c r="A258" s="39">
        <v>42</v>
      </c>
      <c r="B258" s="10" t="s">
        <v>402</v>
      </c>
      <c r="C258" s="10" t="s">
        <v>403</v>
      </c>
      <c r="D258" s="42" t="s">
        <v>404</v>
      </c>
      <c r="E258" s="37">
        <f t="shared" si="6"/>
        <v>698870</v>
      </c>
      <c r="F258" s="4"/>
      <c r="G258" s="38">
        <v>698870</v>
      </c>
      <c r="H258" s="36"/>
    </row>
    <row r="259" spans="1:10" x14ac:dyDescent="0.3">
      <c r="A259" s="115">
        <v>43</v>
      </c>
      <c r="B259" s="112" t="s">
        <v>487</v>
      </c>
      <c r="C259" s="112" t="s">
        <v>85</v>
      </c>
      <c r="D259" s="21" t="s">
        <v>405</v>
      </c>
      <c r="E259" s="3">
        <f t="shared" si="6"/>
        <v>830000</v>
      </c>
      <c r="F259" s="4">
        <v>54000</v>
      </c>
      <c r="G259" s="4">
        <v>440000</v>
      </c>
      <c r="H259" s="36">
        <v>336000</v>
      </c>
    </row>
    <row r="260" spans="1:10" x14ac:dyDescent="0.3">
      <c r="A260" s="116"/>
      <c r="B260" s="113"/>
      <c r="C260" s="113"/>
      <c r="D260" s="21" t="s">
        <v>488</v>
      </c>
      <c r="E260" s="3">
        <f t="shared" si="6"/>
        <v>1258490</v>
      </c>
      <c r="F260" s="4">
        <v>108000</v>
      </c>
      <c r="G260" s="4">
        <v>880000</v>
      </c>
      <c r="H260" s="36">
        <v>270490</v>
      </c>
    </row>
    <row r="261" spans="1:10" x14ac:dyDescent="0.3">
      <c r="A261" s="117"/>
      <c r="B261" s="114"/>
      <c r="C261" s="114"/>
      <c r="D261" s="21" t="s">
        <v>418</v>
      </c>
      <c r="E261" s="3">
        <f t="shared" si="6"/>
        <v>981000</v>
      </c>
      <c r="F261" s="4">
        <v>81000</v>
      </c>
      <c r="G261" s="4">
        <v>900000</v>
      </c>
      <c r="H261" s="36"/>
    </row>
    <row r="262" spans="1:10" x14ac:dyDescent="0.3">
      <c r="A262" s="118">
        <v>44</v>
      </c>
      <c r="B262" s="112" t="s">
        <v>42</v>
      </c>
      <c r="C262" s="112" t="s">
        <v>90</v>
      </c>
      <c r="D262" s="21" t="s">
        <v>536</v>
      </c>
      <c r="E262" s="3">
        <f t="shared" si="6"/>
        <v>1392672</v>
      </c>
      <c r="F262" s="4">
        <v>108000</v>
      </c>
      <c r="G262" s="4">
        <v>1200000</v>
      </c>
      <c r="H262" s="36">
        <v>84672</v>
      </c>
    </row>
    <row r="263" spans="1:10" x14ac:dyDescent="0.3">
      <c r="A263" s="119"/>
      <c r="B263" s="113"/>
      <c r="C263" s="113"/>
      <c r="D263" s="21" t="s">
        <v>208</v>
      </c>
      <c r="E263" s="3">
        <f t="shared" si="6"/>
        <v>1015672</v>
      </c>
      <c r="F263" s="4">
        <v>81000</v>
      </c>
      <c r="G263" s="4">
        <v>642672</v>
      </c>
      <c r="H263" s="36">
        <v>292000</v>
      </c>
    </row>
    <row r="264" spans="1:10" x14ac:dyDescent="0.3">
      <c r="A264" s="120"/>
      <c r="B264" s="114"/>
      <c r="C264" s="114"/>
      <c r="D264" s="21" t="s">
        <v>406</v>
      </c>
      <c r="E264" s="3">
        <f>+F264+G264+H264</f>
        <v>2182000</v>
      </c>
      <c r="F264" s="4">
        <v>216000</v>
      </c>
      <c r="G264" s="4">
        <v>1600000</v>
      </c>
      <c r="H264" s="36">
        <v>366000</v>
      </c>
      <c r="J264" s="11"/>
    </row>
    <row r="265" spans="1:10" x14ac:dyDescent="0.3">
      <c r="A265" s="118">
        <v>45</v>
      </c>
      <c r="B265" s="112" t="s">
        <v>518</v>
      </c>
      <c r="C265" s="112" t="s">
        <v>89</v>
      </c>
      <c r="D265" s="21" t="s">
        <v>99</v>
      </c>
      <c r="E265" s="3">
        <f>+F265+G265+H265</f>
        <v>2585360</v>
      </c>
      <c r="F265" s="4">
        <v>216000</v>
      </c>
      <c r="G265" s="4">
        <v>2240000</v>
      </c>
      <c r="H265" s="36">
        <v>129360</v>
      </c>
    </row>
    <row r="266" spans="1:10" x14ac:dyDescent="0.3">
      <c r="A266" s="119"/>
      <c r="B266" s="113"/>
      <c r="C266" s="113"/>
      <c r="D266" s="21" t="s">
        <v>519</v>
      </c>
      <c r="E266" s="3">
        <f>+F266+G266+H266</f>
        <v>1531880</v>
      </c>
      <c r="F266" s="4">
        <v>135000</v>
      </c>
      <c r="G266" s="4">
        <v>1250000</v>
      </c>
      <c r="H266" s="36">
        <v>146880</v>
      </c>
    </row>
    <row r="267" spans="1:10" x14ac:dyDescent="0.3">
      <c r="A267" s="119"/>
      <c r="B267" s="113"/>
      <c r="C267" s="113"/>
      <c r="D267" s="21" t="s">
        <v>535</v>
      </c>
      <c r="E267" s="3">
        <f>+F267+G267+H267</f>
        <v>1260600</v>
      </c>
      <c r="F267" s="4">
        <v>81000</v>
      </c>
      <c r="G267" s="4">
        <v>1050000</v>
      </c>
      <c r="H267" s="36">
        <v>129600</v>
      </c>
    </row>
    <row r="268" spans="1:10" x14ac:dyDescent="0.3">
      <c r="A268" s="120"/>
      <c r="B268" s="114"/>
      <c r="C268" s="114"/>
      <c r="D268" s="21" t="s">
        <v>430</v>
      </c>
      <c r="E268" s="3">
        <f>+F268+G268+H268</f>
        <v>1133000</v>
      </c>
      <c r="F268" s="4">
        <v>54000</v>
      </c>
      <c r="G268" s="4">
        <v>800000</v>
      </c>
      <c r="H268" s="36">
        <v>279000</v>
      </c>
    </row>
    <row r="269" spans="1:10" x14ac:dyDescent="0.3">
      <c r="A269" s="118">
        <v>46</v>
      </c>
      <c r="B269" s="112" t="s">
        <v>679</v>
      </c>
      <c r="C269" s="112" t="s">
        <v>64</v>
      </c>
      <c r="D269" s="21" t="s">
        <v>97</v>
      </c>
      <c r="E269" s="3">
        <f t="shared" ref="E269:E275" si="10">+F269+G269+H269</f>
        <v>1597152</v>
      </c>
      <c r="F269" s="4">
        <v>216000</v>
      </c>
      <c r="G269" s="4">
        <v>1290000</v>
      </c>
      <c r="H269" s="36">
        <v>91152</v>
      </c>
    </row>
    <row r="270" spans="1:10" x14ac:dyDescent="0.3">
      <c r="A270" s="119"/>
      <c r="B270" s="113"/>
      <c r="C270" s="113"/>
      <c r="D270" s="21" t="s">
        <v>250</v>
      </c>
      <c r="E270" s="3">
        <f t="shared" si="10"/>
        <v>451736</v>
      </c>
      <c r="F270" s="4">
        <v>27000</v>
      </c>
      <c r="G270" s="4">
        <v>350000</v>
      </c>
      <c r="H270" s="36">
        <v>74736</v>
      </c>
    </row>
    <row r="271" spans="1:10" x14ac:dyDescent="0.3">
      <c r="A271" s="119"/>
      <c r="B271" s="113"/>
      <c r="C271" s="113"/>
      <c r="D271" s="21" t="s">
        <v>490</v>
      </c>
      <c r="E271" s="3">
        <f t="shared" si="10"/>
        <v>1140600</v>
      </c>
      <c r="F271" s="4">
        <v>81000</v>
      </c>
      <c r="G271" s="4">
        <v>930000</v>
      </c>
      <c r="H271" s="36">
        <v>129600</v>
      </c>
    </row>
    <row r="272" spans="1:10" x14ac:dyDescent="0.3">
      <c r="A272" s="119"/>
      <c r="B272" s="113"/>
      <c r="C272" s="113"/>
      <c r="D272" s="21" t="s">
        <v>250</v>
      </c>
      <c r="E272" s="3">
        <f t="shared" si="10"/>
        <v>350000</v>
      </c>
      <c r="F272" s="28"/>
      <c r="G272" s="4">
        <v>350000</v>
      </c>
      <c r="H272" s="36"/>
    </row>
    <row r="273" spans="1:8" x14ac:dyDescent="0.3">
      <c r="A273" s="119"/>
      <c r="B273" s="113"/>
      <c r="C273" s="113"/>
      <c r="D273" s="21" t="s">
        <v>535</v>
      </c>
      <c r="E273" s="3">
        <f t="shared" si="10"/>
        <v>1260600</v>
      </c>
      <c r="F273" s="53">
        <v>81000</v>
      </c>
      <c r="G273" s="4">
        <v>1050000</v>
      </c>
      <c r="H273" s="36">
        <v>129600</v>
      </c>
    </row>
    <row r="274" spans="1:8" x14ac:dyDescent="0.3">
      <c r="A274" s="119"/>
      <c r="B274" s="113"/>
      <c r="C274" s="113"/>
      <c r="D274" s="21" t="s">
        <v>252</v>
      </c>
      <c r="E274" s="3">
        <f t="shared" si="10"/>
        <v>327096</v>
      </c>
      <c r="F274" s="4">
        <v>27000</v>
      </c>
      <c r="G274" s="4">
        <v>180000</v>
      </c>
      <c r="H274" s="36">
        <v>120096</v>
      </c>
    </row>
    <row r="275" spans="1:8" x14ac:dyDescent="0.3">
      <c r="A275" s="119"/>
      <c r="B275" s="113"/>
      <c r="C275" s="113"/>
      <c r="D275" s="21" t="s">
        <v>435</v>
      </c>
      <c r="E275" s="3">
        <f t="shared" si="10"/>
        <v>1583147</v>
      </c>
      <c r="F275" s="4">
        <v>54000</v>
      </c>
      <c r="G275" s="4">
        <v>440000</v>
      </c>
      <c r="H275" s="36">
        <v>1089147</v>
      </c>
    </row>
    <row r="276" spans="1:8" x14ac:dyDescent="0.3">
      <c r="A276" s="120"/>
      <c r="B276" s="114"/>
      <c r="C276" s="114"/>
      <c r="D276" s="21" t="s">
        <v>680</v>
      </c>
      <c r="E276" s="3">
        <f t="shared" si="6"/>
        <v>3212880</v>
      </c>
      <c r="F276" s="4">
        <v>180000</v>
      </c>
      <c r="G276" s="4">
        <v>1320000</v>
      </c>
      <c r="H276" s="36">
        <v>1712880</v>
      </c>
    </row>
    <row r="277" spans="1:8" ht="56.25" x14ac:dyDescent="0.3">
      <c r="A277" s="39">
        <v>47</v>
      </c>
      <c r="B277" s="10" t="s">
        <v>45</v>
      </c>
      <c r="C277" s="10" t="s">
        <v>62</v>
      </c>
      <c r="D277" s="21" t="s">
        <v>96</v>
      </c>
      <c r="E277" s="3">
        <f t="shared" si="6"/>
        <v>1718254</v>
      </c>
      <c r="F277" s="4">
        <v>81000</v>
      </c>
      <c r="G277" s="4">
        <v>750000</v>
      </c>
      <c r="H277" s="36">
        <v>887254</v>
      </c>
    </row>
    <row r="278" spans="1:8" ht="56.25" x14ac:dyDescent="0.3">
      <c r="A278" s="39">
        <v>48</v>
      </c>
      <c r="B278" s="10" t="s">
        <v>46</v>
      </c>
      <c r="C278" s="10" t="s">
        <v>66</v>
      </c>
      <c r="D278" s="21" t="s">
        <v>95</v>
      </c>
      <c r="E278" s="3">
        <f t="shared" si="6"/>
        <v>416000</v>
      </c>
      <c r="F278" s="4">
        <v>216000</v>
      </c>
      <c r="G278" s="4"/>
      <c r="H278" s="36">
        <v>200000</v>
      </c>
    </row>
    <row r="279" spans="1:8" ht="93.75" x14ac:dyDescent="0.3">
      <c r="A279" s="39">
        <v>49</v>
      </c>
      <c r="B279" s="10" t="s">
        <v>47</v>
      </c>
      <c r="C279" s="10" t="s">
        <v>65</v>
      </c>
      <c r="D279" s="21" t="s">
        <v>94</v>
      </c>
      <c r="E279" s="3">
        <f t="shared" si="6"/>
        <v>2624682</v>
      </c>
      <c r="F279" s="4">
        <v>216000</v>
      </c>
      <c r="G279" s="4">
        <v>1600000</v>
      </c>
      <c r="H279" s="36">
        <v>808682</v>
      </c>
    </row>
    <row r="280" spans="1:8" ht="18.75" customHeight="1" x14ac:dyDescent="0.3">
      <c r="A280" s="118">
        <v>50</v>
      </c>
      <c r="B280" s="112" t="s">
        <v>453</v>
      </c>
      <c r="C280" s="112" t="s">
        <v>63</v>
      </c>
      <c r="D280" s="21" t="s">
        <v>545</v>
      </c>
      <c r="E280" s="3">
        <f t="shared" si="6"/>
        <v>1260600</v>
      </c>
      <c r="F280" s="4">
        <v>81000</v>
      </c>
      <c r="G280" s="4">
        <v>1050000</v>
      </c>
      <c r="H280" s="36">
        <v>129600</v>
      </c>
    </row>
    <row r="281" spans="1:8" x14ac:dyDescent="0.3">
      <c r="A281" s="119"/>
      <c r="B281" s="113"/>
      <c r="C281" s="113"/>
      <c r="D281" s="21" t="s">
        <v>93</v>
      </c>
      <c r="E281" s="3">
        <f t="shared" si="6"/>
        <v>1996493</v>
      </c>
      <c r="F281" s="4">
        <v>216000</v>
      </c>
      <c r="G281" s="4">
        <v>1440000</v>
      </c>
      <c r="H281" s="36">
        <v>340493</v>
      </c>
    </row>
    <row r="282" spans="1:8" x14ac:dyDescent="0.3">
      <c r="A282" s="120"/>
      <c r="B282" s="114"/>
      <c r="C282" s="114"/>
      <c r="D282" s="21" t="s">
        <v>669</v>
      </c>
      <c r="E282" s="3">
        <f t="shared" si="6"/>
        <v>34985037</v>
      </c>
      <c r="F282" s="4">
        <v>34985037</v>
      </c>
      <c r="G282" s="4"/>
      <c r="H282" s="36"/>
    </row>
    <row r="283" spans="1:8" x14ac:dyDescent="0.3">
      <c r="A283" s="110">
        <v>51</v>
      </c>
      <c r="B283" s="97" t="s">
        <v>707</v>
      </c>
      <c r="C283" s="97" t="s">
        <v>53</v>
      </c>
      <c r="D283" s="21" t="s">
        <v>117</v>
      </c>
      <c r="E283" s="3">
        <f t="shared" si="6"/>
        <v>2635552</v>
      </c>
      <c r="F283" s="4">
        <v>405000</v>
      </c>
      <c r="G283" s="4">
        <v>2080000</v>
      </c>
      <c r="H283" s="36">
        <v>150552</v>
      </c>
    </row>
    <row r="284" spans="1:8" x14ac:dyDescent="0.3">
      <c r="A284" s="110"/>
      <c r="B284" s="97"/>
      <c r="C284" s="97"/>
      <c r="D284" s="21" t="s">
        <v>119</v>
      </c>
      <c r="E284" s="3">
        <f t="shared" si="6"/>
        <v>2165597</v>
      </c>
      <c r="F284" s="4">
        <v>189000</v>
      </c>
      <c r="G284" s="4">
        <v>1460000</v>
      </c>
      <c r="H284" s="36">
        <v>516597</v>
      </c>
    </row>
    <row r="285" spans="1:8" x14ac:dyDescent="0.3">
      <c r="A285" s="110"/>
      <c r="B285" s="97"/>
      <c r="C285" s="97"/>
      <c r="D285" s="21" t="s">
        <v>414</v>
      </c>
      <c r="E285" s="3">
        <f t="shared" si="6"/>
        <v>983000</v>
      </c>
      <c r="F285" s="4">
        <v>81000</v>
      </c>
      <c r="G285" s="4">
        <v>690000</v>
      </c>
      <c r="H285" s="36">
        <v>212000</v>
      </c>
    </row>
    <row r="286" spans="1:8" x14ac:dyDescent="0.3">
      <c r="A286" s="110"/>
      <c r="B286" s="97"/>
      <c r="C286" s="97"/>
      <c r="D286" s="21" t="s">
        <v>415</v>
      </c>
      <c r="E286" s="3">
        <f t="shared" si="6"/>
        <v>867000</v>
      </c>
      <c r="F286" s="4">
        <v>54000</v>
      </c>
      <c r="G286" s="4">
        <v>600000</v>
      </c>
      <c r="H286" s="36">
        <v>213000</v>
      </c>
    </row>
    <row r="287" spans="1:8" x14ac:dyDescent="0.3">
      <c r="A287" s="110"/>
      <c r="B287" s="97"/>
      <c r="C287" s="97"/>
      <c r="D287" s="21" t="s">
        <v>194</v>
      </c>
      <c r="E287" s="3">
        <f t="shared" si="6"/>
        <v>517920</v>
      </c>
      <c r="F287" s="4">
        <v>54000</v>
      </c>
      <c r="G287" s="4">
        <v>330000</v>
      </c>
      <c r="H287" s="36">
        <v>133920</v>
      </c>
    </row>
    <row r="288" spans="1:8" x14ac:dyDescent="0.3">
      <c r="A288" s="110"/>
      <c r="B288" s="97"/>
      <c r="C288" s="97"/>
      <c r="D288" s="21" t="s">
        <v>530</v>
      </c>
      <c r="E288" s="3">
        <f t="shared" si="6"/>
        <v>1585186</v>
      </c>
      <c r="F288" s="4">
        <v>135000</v>
      </c>
      <c r="G288" s="4">
        <v>1270000</v>
      </c>
      <c r="H288" s="36">
        <v>180186</v>
      </c>
    </row>
    <row r="289" spans="1:9" x14ac:dyDescent="0.3">
      <c r="A289" s="110"/>
      <c r="B289" s="97"/>
      <c r="C289" s="97"/>
      <c r="D289" s="21" t="s">
        <v>437</v>
      </c>
      <c r="E289" s="3">
        <f t="shared" ref="E289" si="11">+F289+G289+H289</f>
        <v>595000</v>
      </c>
      <c r="F289" s="4">
        <v>27000</v>
      </c>
      <c r="G289" s="4">
        <v>220000</v>
      </c>
      <c r="H289" s="36">
        <v>348000</v>
      </c>
    </row>
    <row r="290" spans="1:9" x14ac:dyDescent="0.3">
      <c r="A290" s="110"/>
      <c r="B290" s="97"/>
      <c r="C290" s="97"/>
      <c r="D290" s="21" t="s">
        <v>708</v>
      </c>
      <c r="E290" s="3">
        <f t="shared" si="6"/>
        <v>1814350</v>
      </c>
      <c r="F290" s="4">
        <v>180000</v>
      </c>
      <c r="G290" s="4">
        <v>1350000</v>
      </c>
      <c r="H290" s="36">
        <v>284350</v>
      </c>
    </row>
    <row r="291" spans="1:9" x14ac:dyDescent="0.3">
      <c r="A291" s="118">
        <v>52</v>
      </c>
      <c r="B291" s="112" t="s">
        <v>637</v>
      </c>
      <c r="C291" s="112" t="s">
        <v>58</v>
      </c>
      <c r="D291" s="21" t="s">
        <v>543</v>
      </c>
      <c r="E291" s="3">
        <f t="shared" ref="E291:E376" si="12">+F291+G291+H291</f>
        <v>3820280</v>
      </c>
      <c r="F291" s="4">
        <v>120000</v>
      </c>
      <c r="G291" s="4">
        <v>2800000</v>
      </c>
      <c r="H291" s="36">
        <v>900280</v>
      </c>
    </row>
    <row r="292" spans="1:9" x14ac:dyDescent="0.3">
      <c r="A292" s="119"/>
      <c r="B292" s="113"/>
      <c r="C292" s="113"/>
      <c r="D292" s="21" t="s">
        <v>638</v>
      </c>
      <c r="E292" s="3">
        <f t="shared" si="12"/>
        <v>672000</v>
      </c>
      <c r="F292" s="4">
        <v>30000</v>
      </c>
      <c r="G292" s="4">
        <v>350000</v>
      </c>
      <c r="H292" s="36">
        <v>292000</v>
      </c>
    </row>
    <row r="293" spans="1:9" x14ac:dyDescent="0.3">
      <c r="A293" s="120"/>
      <c r="B293" s="114"/>
      <c r="C293" s="114"/>
      <c r="D293" s="21" t="s">
        <v>118</v>
      </c>
      <c r="E293" s="3">
        <f t="shared" si="12"/>
        <v>1825597</v>
      </c>
      <c r="F293" s="4">
        <v>135000</v>
      </c>
      <c r="G293" s="4">
        <v>1030000</v>
      </c>
      <c r="H293" s="36">
        <v>660597</v>
      </c>
    </row>
    <row r="294" spans="1:9" x14ac:dyDescent="0.3">
      <c r="A294" s="118">
        <v>53</v>
      </c>
      <c r="B294" s="112" t="s">
        <v>634</v>
      </c>
      <c r="C294" s="112" t="s">
        <v>57</v>
      </c>
      <c r="D294" s="21" t="s">
        <v>635</v>
      </c>
      <c r="E294" s="3">
        <f t="shared" si="12"/>
        <v>589530</v>
      </c>
      <c r="F294" s="4">
        <v>120000</v>
      </c>
      <c r="G294" s="4">
        <v>240000</v>
      </c>
      <c r="H294" s="36">
        <v>229530</v>
      </c>
    </row>
    <row r="295" spans="1:9" x14ac:dyDescent="0.3">
      <c r="A295" s="120"/>
      <c r="B295" s="114"/>
      <c r="C295" s="114"/>
      <c r="D295" s="21" t="s">
        <v>123</v>
      </c>
      <c r="E295" s="3">
        <f t="shared" si="12"/>
        <v>1294317</v>
      </c>
      <c r="F295" s="4">
        <v>81000</v>
      </c>
      <c r="G295" s="4">
        <v>690000</v>
      </c>
      <c r="H295" s="36">
        <v>523317</v>
      </c>
    </row>
    <row r="296" spans="1:9" ht="75" x14ac:dyDescent="0.3">
      <c r="A296" s="39">
        <v>54</v>
      </c>
      <c r="B296" s="10" t="s">
        <v>52</v>
      </c>
      <c r="C296" s="10" t="s">
        <v>55</v>
      </c>
      <c r="D296" s="21" t="s">
        <v>120</v>
      </c>
      <c r="E296" s="3">
        <f t="shared" si="12"/>
        <v>1925597</v>
      </c>
      <c r="F296" s="4">
        <v>135000</v>
      </c>
      <c r="G296" s="4">
        <v>1130000</v>
      </c>
      <c r="H296" s="36">
        <v>660597</v>
      </c>
    </row>
    <row r="297" spans="1:9" x14ac:dyDescent="0.3">
      <c r="A297" s="118">
        <v>55</v>
      </c>
      <c r="B297" s="112" t="s">
        <v>421</v>
      </c>
      <c r="C297" s="112" t="s">
        <v>422</v>
      </c>
      <c r="D297" s="21" t="s">
        <v>326</v>
      </c>
      <c r="E297" s="3">
        <f t="shared" si="12"/>
        <v>414240</v>
      </c>
      <c r="F297" s="4">
        <v>54000</v>
      </c>
      <c r="G297" s="4">
        <v>330000</v>
      </c>
      <c r="H297" s="36">
        <v>30240</v>
      </c>
    </row>
    <row r="298" spans="1:9" x14ac:dyDescent="0.3">
      <c r="A298" s="120"/>
      <c r="B298" s="114"/>
      <c r="C298" s="114"/>
      <c r="D298" s="21" t="s">
        <v>423</v>
      </c>
      <c r="E298" s="3">
        <f t="shared" si="12"/>
        <v>6295960</v>
      </c>
      <c r="F298" s="4">
        <v>675000</v>
      </c>
      <c r="G298" s="4">
        <v>5500000</v>
      </c>
      <c r="H298" s="36">
        <v>120960</v>
      </c>
    </row>
    <row r="299" spans="1:9" ht="56.25" x14ac:dyDescent="0.3">
      <c r="A299" s="39">
        <v>56</v>
      </c>
      <c r="B299" s="10" t="s">
        <v>424</v>
      </c>
      <c r="C299" s="10" t="s">
        <v>425</v>
      </c>
      <c r="D299" s="21" t="s">
        <v>426</v>
      </c>
      <c r="E299" s="3">
        <f t="shared" si="12"/>
        <v>7893480</v>
      </c>
      <c r="F299" s="4">
        <v>837000</v>
      </c>
      <c r="G299" s="4">
        <v>6600000</v>
      </c>
      <c r="H299" s="36">
        <v>456480</v>
      </c>
    </row>
    <row r="300" spans="1:9" x14ac:dyDescent="0.3">
      <c r="A300" s="118">
        <v>57</v>
      </c>
      <c r="B300" s="112" t="s">
        <v>557</v>
      </c>
      <c r="C300" s="112" t="s">
        <v>558</v>
      </c>
      <c r="D300" s="21" t="s">
        <v>560</v>
      </c>
      <c r="E300" s="3">
        <f t="shared" si="12"/>
        <v>453880</v>
      </c>
      <c r="F300" s="4">
        <v>27000</v>
      </c>
      <c r="G300" s="4">
        <v>280000</v>
      </c>
      <c r="H300" s="36">
        <v>146880</v>
      </c>
    </row>
    <row r="301" spans="1:9" x14ac:dyDescent="0.3">
      <c r="A301" s="119"/>
      <c r="B301" s="113"/>
      <c r="C301" s="113"/>
      <c r="D301" s="21" t="s">
        <v>559</v>
      </c>
      <c r="E301" s="3">
        <f t="shared" ref="E301" si="13">+F301+G301+H301</f>
        <v>510824</v>
      </c>
      <c r="F301" s="4">
        <v>108000</v>
      </c>
      <c r="G301" s="4"/>
      <c r="H301" s="36">
        <v>402824</v>
      </c>
    </row>
    <row r="302" spans="1:9" x14ac:dyDescent="0.3">
      <c r="A302" s="120"/>
      <c r="B302" s="114"/>
      <c r="C302" s="114"/>
      <c r="D302" s="21" t="s">
        <v>630</v>
      </c>
      <c r="E302" s="3">
        <f t="shared" si="12"/>
        <v>7972460</v>
      </c>
      <c r="F302" s="4">
        <v>900000</v>
      </c>
      <c r="G302" s="4">
        <v>6523160</v>
      </c>
      <c r="H302" s="36">
        <v>549300</v>
      </c>
    </row>
    <row r="303" spans="1:9" ht="56.25" x14ac:dyDescent="0.3">
      <c r="A303" s="39">
        <v>58</v>
      </c>
      <c r="B303" s="10" t="s">
        <v>377</v>
      </c>
      <c r="C303" s="10" t="s">
        <v>427</v>
      </c>
      <c r="D303" s="21" t="s">
        <v>428</v>
      </c>
      <c r="E303" s="3">
        <f t="shared" si="12"/>
        <v>8222782</v>
      </c>
      <c r="F303" s="4">
        <v>837000</v>
      </c>
      <c r="G303" s="4">
        <v>6820000</v>
      </c>
      <c r="H303" s="36">
        <v>565782</v>
      </c>
      <c r="I303" s="62"/>
    </row>
    <row r="304" spans="1:9" x14ac:dyDescent="0.3">
      <c r="A304" s="118">
        <v>59</v>
      </c>
      <c r="B304" s="112" t="s">
        <v>667</v>
      </c>
      <c r="C304" s="112" t="s">
        <v>431</v>
      </c>
      <c r="D304" s="21" t="s">
        <v>432</v>
      </c>
      <c r="E304" s="3">
        <f>+F304+G304+H304</f>
        <v>945168</v>
      </c>
      <c r="F304" s="4">
        <v>108000</v>
      </c>
      <c r="G304" s="4">
        <v>708000</v>
      </c>
      <c r="H304" s="36">
        <v>129168</v>
      </c>
    </row>
    <row r="305" spans="1:10" x14ac:dyDescent="0.3">
      <c r="A305" s="120"/>
      <c r="B305" s="114"/>
      <c r="C305" s="114"/>
      <c r="D305" s="21" t="s">
        <v>668</v>
      </c>
      <c r="E305" s="3">
        <f>+F305+G305+H305</f>
        <v>11644000</v>
      </c>
      <c r="F305" s="4">
        <v>9277800</v>
      </c>
      <c r="G305" s="4">
        <v>2366200</v>
      </c>
      <c r="H305" s="4"/>
    </row>
    <row r="306" spans="1:10" x14ac:dyDescent="0.3">
      <c r="A306" s="118">
        <v>60</v>
      </c>
      <c r="B306" s="112" t="s">
        <v>433</v>
      </c>
      <c r="C306" s="112" t="s">
        <v>410</v>
      </c>
      <c r="D306" s="21" t="s">
        <v>469</v>
      </c>
      <c r="E306" s="3">
        <f t="shared" si="12"/>
        <v>384000</v>
      </c>
      <c r="F306" s="4">
        <v>54000</v>
      </c>
      <c r="G306" s="4">
        <v>330000</v>
      </c>
      <c r="H306" s="36"/>
    </row>
    <row r="307" spans="1:10" x14ac:dyDescent="0.3">
      <c r="A307" s="119"/>
      <c r="B307" s="113"/>
      <c r="C307" s="113"/>
      <c r="D307" s="21" t="s">
        <v>527</v>
      </c>
      <c r="E307" s="3">
        <f t="shared" si="12"/>
        <v>297000</v>
      </c>
      <c r="F307" s="4">
        <v>27000</v>
      </c>
      <c r="G307" s="4">
        <v>270000</v>
      </c>
      <c r="H307" s="36"/>
    </row>
    <row r="308" spans="1:10" x14ac:dyDescent="0.3">
      <c r="A308" s="120"/>
      <c r="B308" s="114"/>
      <c r="C308" s="114"/>
      <c r="D308" s="21" t="s">
        <v>434</v>
      </c>
      <c r="E308" s="3">
        <f t="shared" si="12"/>
        <v>681000</v>
      </c>
      <c r="F308" s="4">
        <v>81000</v>
      </c>
      <c r="G308" s="4">
        <v>600000</v>
      </c>
      <c r="H308" s="36"/>
    </row>
    <row r="309" spans="1:10" ht="56.25" x14ac:dyDescent="0.3">
      <c r="A309" s="48">
        <v>61</v>
      </c>
      <c r="B309" s="46" t="s">
        <v>546</v>
      </c>
      <c r="C309" s="10" t="s">
        <v>547</v>
      </c>
      <c r="D309" s="21" t="s">
        <v>548</v>
      </c>
      <c r="E309" s="3">
        <f t="shared" si="12"/>
        <v>418368</v>
      </c>
      <c r="F309" s="4">
        <v>54000</v>
      </c>
      <c r="G309" s="4">
        <v>300000</v>
      </c>
      <c r="H309" s="36">
        <v>64368</v>
      </c>
    </row>
    <row r="310" spans="1:10" s="30" customFormat="1" ht="56.25" x14ac:dyDescent="0.3">
      <c r="A310" s="39">
        <v>62</v>
      </c>
      <c r="B310" s="10" t="s">
        <v>444</v>
      </c>
      <c r="C310" s="10" t="s">
        <v>445</v>
      </c>
      <c r="D310" s="21" t="s">
        <v>285</v>
      </c>
      <c r="E310" s="3">
        <f t="shared" si="12"/>
        <v>2891760</v>
      </c>
      <c r="F310" s="4">
        <v>243000</v>
      </c>
      <c r="G310" s="4">
        <v>2170000</v>
      </c>
      <c r="H310" s="36">
        <v>478760</v>
      </c>
      <c r="J310" s="1"/>
    </row>
    <row r="311" spans="1:10" s="30" customFormat="1" x14ac:dyDescent="0.3">
      <c r="A311" s="118">
        <v>63</v>
      </c>
      <c r="B311" s="112" t="s">
        <v>446</v>
      </c>
      <c r="C311" s="112" t="s">
        <v>427</v>
      </c>
      <c r="D311" s="21" t="s">
        <v>280</v>
      </c>
      <c r="E311" s="3">
        <f t="shared" si="12"/>
        <v>363744</v>
      </c>
      <c r="F311" s="4">
        <v>108000</v>
      </c>
      <c r="G311" s="4">
        <v>216000</v>
      </c>
      <c r="H311" s="36">
        <v>39744</v>
      </c>
      <c r="J311" s="1"/>
    </row>
    <row r="312" spans="1:10" s="30" customFormat="1" x14ac:dyDescent="0.3">
      <c r="A312" s="120"/>
      <c r="B312" s="114"/>
      <c r="C312" s="114"/>
      <c r="D312" s="21" t="s">
        <v>448</v>
      </c>
      <c r="E312" s="3">
        <f t="shared" si="12"/>
        <v>444744</v>
      </c>
      <c r="F312" s="4">
        <v>135000</v>
      </c>
      <c r="G312" s="4">
        <v>270000</v>
      </c>
      <c r="H312" s="36">
        <v>39744</v>
      </c>
      <c r="J312" s="1"/>
    </row>
    <row r="313" spans="1:10" s="30" customFormat="1" x14ac:dyDescent="0.3">
      <c r="A313" s="118">
        <v>64</v>
      </c>
      <c r="B313" s="112" t="s">
        <v>447</v>
      </c>
      <c r="C313" s="112" t="s">
        <v>427</v>
      </c>
      <c r="D313" s="21" t="s">
        <v>448</v>
      </c>
      <c r="E313" s="3">
        <f t="shared" si="12"/>
        <v>444744</v>
      </c>
      <c r="F313" s="4">
        <v>135000</v>
      </c>
      <c r="G313" s="4">
        <v>270000</v>
      </c>
      <c r="H313" s="36">
        <v>39744</v>
      </c>
      <c r="J313" s="1"/>
    </row>
    <row r="314" spans="1:10" s="30" customFormat="1" x14ac:dyDescent="0.3">
      <c r="A314" s="119"/>
      <c r="B314" s="113"/>
      <c r="C314" s="113"/>
      <c r="D314" s="51" t="s">
        <v>280</v>
      </c>
      <c r="E314" s="3">
        <f t="shared" si="12"/>
        <v>363744</v>
      </c>
      <c r="F314" s="4">
        <v>108000</v>
      </c>
      <c r="G314" s="4">
        <v>216000</v>
      </c>
      <c r="H314" s="36">
        <v>39744</v>
      </c>
      <c r="J314" s="1"/>
    </row>
    <row r="315" spans="1:10" s="30" customFormat="1" x14ac:dyDescent="0.3">
      <c r="A315" s="119">
        <v>65</v>
      </c>
      <c r="B315" s="112" t="s">
        <v>549</v>
      </c>
      <c r="C315" s="112" t="s">
        <v>550</v>
      </c>
      <c r="D315" s="21" t="s">
        <v>551</v>
      </c>
      <c r="E315" s="3">
        <f t="shared" si="12"/>
        <v>788224</v>
      </c>
      <c r="F315" s="4">
        <v>54000</v>
      </c>
      <c r="G315" s="4">
        <v>580000</v>
      </c>
      <c r="H315" s="36">
        <v>154224</v>
      </c>
      <c r="J315" s="1"/>
    </row>
    <row r="316" spans="1:10" s="30" customFormat="1" x14ac:dyDescent="0.3">
      <c r="A316" s="119"/>
      <c r="B316" s="113"/>
      <c r="C316" s="113"/>
      <c r="D316" s="51" t="s">
        <v>552</v>
      </c>
      <c r="E316" s="3">
        <f t="shared" si="12"/>
        <v>453880</v>
      </c>
      <c r="F316" s="4">
        <v>27000</v>
      </c>
      <c r="G316" s="4">
        <v>280000</v>
      </c>
      <c r="H316" s="36">
        <v>146880</v>
      </c>
      <c r="J316" s="1"/>
    </row>
    <row r="317" spans="1:10" s="30" customFormat="1" x14ac:dyDescent="0.3">
      <c r="A317" s="119"/>
      <c r="B317" s="114"/>
      <c r="C317" s="114"/>
      <c r="D317" s="21" t="s">
        <v>681</v>
      </c>
      <c r="E317" s="3">
        <f t="shared" si="12"/>
        <v>1464100</v>
      </c>
      <c r="F317" s="4">
        <v>150000</v>
      </c>
      <c r="G317" s="4">
        <v>980000</v>
      </c>
      <c r="H317" s="36">
        <v>334100</v>
      </c>
      <c r="J317" s="1"/>
    </row>
    <row r="318" spans="1:10" s="30" customFormat="1" x14ac:dyDescent="0.3">
      <c r="A318" s="119">
        <v>66</v>
      </c>
      <c r="B318" s="112" t="s">
        <v>553</v>
      </c>
      <c r="C318" s="112" t="s">
        <v>554</v>
      </c>
      <c r="D318" s="51" t="s">
        <v>555</v>
      </c>
      <c r="E318" s="3">
        <f t="shared" si="12"/>
        <v>1280360</v>
      </c>
      <c r="F318" s="4">
        <v>81000</v>
      </c>
      <c r="G318" s="4">
        <v>900000</v>
      </c>
      <c r="H318" s="36">
        <v>299360</v>
      </c>
      <c r="J318" s="1"/>
    </row>
    <row r="319" spans="1:10" s="30" customFormat="1" x14ac:dyDescent="0.3">
      <c r="A319" s="119"/>
      <c r="B319" s="113"/>
      <c r="C319" s="113"/>
      <c r="D319" s="21" t="s">
        <v>556</v>
      </c>
      <c r="E319" s="3">
        <f t="shared" si="12"/>
        <v>718276</v>
      </c>
      <c r="F319" s="4">
        <v>54000</v>
      </c>
      <c r="G319" s="4">
        <v>300000</v>
      </c>
      <c r="H319" s="36">
        <v>364276</v>
      </c>
      <c r="J319" s="1"/>
    </row>
    <row r="320" spans="1:10" s="30" customFormat="1" x14ac:dyDescent="0.3">
      <c r="A320" s="119"/>
      <c r="B320" s="114"/>
      <c r="C320" s="114"/>
      <c r="D320" s="51" t="s">
        <v>612</v>
      </c>
      <c r="E320" s="3">
        <f t="shared" si="12"/>
        <v>810000</v>
      </c>
      <c r="F320" s="4">
        <v>60000</v>
      </c>
      <c r="G320" s="4">
        <v>750000</v>
      </c>
      <c r="H320" s="36"/>
      <c r="J320" s="1"/>
    </row>
    <row r="321" spans="1:10" s="30" customFormat="1" x14ac:dyDescent="0.3">
      <c r="A321" s="119">
        <v>67</v>
      </c>
      <c r="B321" s="112" t="s">
        <v>450</v>
      </c>
      <c r="C321" s="112" t="s">
        <v>451</v>
      </c>
      <c r="D321" s="51" t="s">
        <v>650</v>
      </c>
      <c r="E321" s="3">
        <f t="shared" si="12"/>
        <v>739976</v>
      </c>
      <c r="F321" s="4">
        <v>54000</v>
      </c>
      <c r="G321" s="4">
        <v>475000</v>
      </c>
      <c r="H321" s="36">
        <v>210976</v>
      </c>
      <c r="J321" s="1"/>
    </row>
    <row r="322" spans="1:10" s="30" customFormat="1" x14ac:dyDescent="0.3">
      <c r="A322" s="119"/>
      <c r="B322" s="113"/>
      <c r="C322" s="113"/>
      <c r="D322" s="51" t="s">
        <v>290</v>
      </c>
      <c r="E322" s="3">
        <f t="shared" si="12"/>
        <v>727000</v>
      </c>
      <c r="F322" s="4">
        <v>27000</v>
      </c>
      <c r="G322" s="4">
        <v>360000</v>
      </c>
      <c r="H322" s="36">
        <v>340000</v>
      </c>
      <c r="J322" s="1"/>
    </row>
    <row r="323" spans="1:10" s="30" customFormat="1" x14ac:dyDescent="0.3">
      <c r="A323" s="119"/>
      <c r="B323" s="113"/>
      <c r="C323" s="113"/>
      <c r="D323" s="21" t="s">
        <v>596</v>
      </c>
      <c r="E323" s="3">
        <f t="shared" si="12"/>
        <v>3811031</v>
      </c>
      <c r="F323" s="4">
        <v>300000</v>
      </c>
      <c r="G323" s="4">
        <v>2800000</v>
      </c>
      <c r="H323" s="36">
        <v>711031</v>
      </c>
      <c r="J323" s="1"/>
    </row>
    <row r="324" spans="1:10" s="30" customFormat="1" x14ac:dyDescent="0.3">
      <c r="A324" s="119"/>
      <c r="B324" s="113"/>
      <c r="C324" s="113"/>
      <c r="D324" s="21" t="s">
        <v>452</v>
      </c>
      <c r="E324" s="3">
        <f t="shared" ref="E324:E328" si="14">+F324+G324+H324</f>
        <v>897600</v>
      </c>
      <c r="F324" s="4">
        <v>108000</v>
      </c>
      <c r="G324" s="4">
        <v>660000</v>
      </c>
      <c r="H324" s="36">
        <v>129600</v>
      </c>
      <c r="J324" s="1"/>
    </row>
    <row r="325" spans="1:10" s="30" customFormat="1" x14ac:dyDescent="0.3">
      <c r="A325" s="119"/>
      <c r="B325" s="113"/>
      <c r="C325" s="113"/>
      <c r="D325" s="21" t="s">
        <v>647</v>
      </c>
      <c r="E325" s="4">
        <f t="shared" si="14"/>
        <v>854485</v>
      </c>
      <c r="F325" s="4">
        <v>90000</v>
      </c>
      <c r="G325" s="4">
        <v>400000</v>
      </c>
      <c r="H325" s="4">
        <v>364485</v>
      </c>
      <c r="J325" s="1"/>
    </row>
    <row r="326" spans="1:10" s="30" customFormat="1" x14ac:dyDescent="0.3">
      <c r="A326" s="119"/>
      <c r="B326" s="113"/>
      <c r="C326" s="113"/>
      <c r="D326" s="51" t="s">
        <v>190</v>
      </c>
      <c r="E326" s="4">
        <f t="shared" si="14"/>
        <v>2279796</v>
      </c>
      <c r="F326" s="4">
        <v>210000</v>
      </c>
      <c r="G326" s="4">
        <v>1510000</v>
      </c>
      <c r="H326" s="60">
        <v>559796</v>
      </c>
      <c r="J326" s="1"/>
    </row>
    <row r="327" spans="1:10" s="30" customFormat="1" x14ac:dyDescent="0.3">
      <c r="A327" s="119"/>
      <c r="B327" s="113"/>
      <c r="C327" s="113"/>
      <c r="D327" s="51" t="s">
        <v>648</v>
      </c>
      <c r="E327" s="4">
        <f t="shared" si="14"/>
        <v>1754696</v>
      </c>
      <c r="F327" s="4">
        <v>120000</v>
      </c>
      <c r="G327" s="4">
        <v>1000000</v>
      </c>
      <c r="H327" s="4">
        <v>634696</v>
      </c>
      <c r="J327" s="1"/>
    </row>
    <row r="328" spans="1:10" s="30" customFormat="1" x14ac:dyDescent="0.3">
      <c r="A328" s="119"/>
      <c r="B328" s="113"/>
      <c r="C328" s="113"/>
      <c r="D328" s="21" t="s">
        <v>651</v>
      </c>
      <c r="E328" s="4">
        <f t="shared" si="14"/>
        <v>4247817</v>
      </c>
      <c r="F328" s="4">
        <v>300000</v>
      </c>
      <c r="G328" s="4">
        <v>2500000</v>
      </c>
      <c r="H328" s="60">
        <v>1447817</v>
      </c>
      <c r="J328" s="1"/>
    </row>
    <row r="329" spans="1:10" s="30" customFormat="1" x14ac:dyDescent="0.3">
      <c r="A329" s="119"/>
      <c r="B329" s="113"/>
      <c r="C329" s="113"/>
      <c r="D329" s="51" t="s">
        <v>652</v>
      </c>
      <c r="E329" s="4">
        <f>+F329+G329+H329</f>
        <v>941079</v>
      </c>
      <c r="F329" s="4">
        <v>81000</v>
      </c>
      <c r="G329" s="4">
        <v>460000</v>
      </c>
      <c r="H329" s="4">
        <v>400079</v>
      </c>
      <c r="J329" s="1"/>
    </row>
    <row r="330" spans="1:10" s="30" customFormat="1" x14ac:dyDescent="0.3">
      <c r="A330" s="120"/>
      <c r="B330" s="113"/>
      <c r="C330" s="113"/>
      <c r="D330" s="51" t="s">
        <v>670</v>
      </c>
      <c r="E330" s="4">
        <f>+F330+G330+H330</f>
        <v>1020300</v>
      </c>
      <c r="F330" s="4">
        <v>90000</v>
      </c>
      <c r="G330" s="4">
        <v>750000</v>
      </c>
      <c r="H330" s="60">
        <v>180300</v>
      </c>
      <c r="J330" s="1"/>
    </row>
    <row r="331" spans="1:10" s="30" customFormat="1" x14ac:dyDescent="0.3">
      <c r="A331" s="118">
        <v>68</v>
      </c>
      <c r="B331" s="112" t="s">
        <v>454</v>
      </c>
      <c r="C331" s="112" t="s">
        <v>455</v>
      </c>
      <c r="D331" s="21" t="s">
        <v>456</v>
      </c>
      <c r="E331" s="3">
        <f t="shared" si="12"/>
        <v>3778400</v>
      </c>
      <c r="F331" s="4">
        <v>351000</v>
      </c>
      <c r="G331" s="4">
        <v>3200000</v>
      </c>
      <c r="H331" s="36">
        <v>227400</v>
      </c>
      <c r="J331" s="1"/>
    </row>
    <row r="332" spans="1:10" s="30" customFormat="1" x14ac:dyDescent="0.3">
      <c r="A332" s="119"/>
      <c r="B332" s="113"/>
      <c r="C332" s="113"/>
      <c r="D332" s="51" t="s">
        <v>483</v>
      </c>
      <c r="E332" s="3">
        <f t="shared" si="12"/>
        <v>783600</v>
      </c>
      <c r="F332" s="4">
        <v>54000</v>
      </c>
      <c r="G332" s="4">
        <v>600000</v>
      </c>
      <c r="H332" s="36">
        <v>129600</v>
      </c>
      <c r="J332" s="1"/>
    </row>
    <row r="333" spans="1:10" x14ac:dyDescent="0.3">
      <c r="A333" s="118">
        <v>69</v>
      </c>
      <c r="B333" s="112" t="s">
        <v>459</v>
      </c>
      <c r="C333" s="112" t="s">
        <v>460</v>
      </c>
      <c r="D333" s="21" t="s">
        <v>293</v>
      </c>
      <c r="E333" s="3">
        <f t="shared" si="12"/>
        <v>3380568</v>
      </c>
      <c r="F333" s="4">
        <v>405000</v>
      </c>
      <c r="G333" s="4">
        <v>2700000</v>
      </c>
      <c r="H333" s="36">
        <v>275568</v>
      </c>
    </row>
    <row r="334" spans="1:10" x14ac:dyDescent="0.3">
      <c r="A334" s="119"/>
      <c r="B334" s="113"/>
      <c r="C334" s="113"/>
      <c r="D334" s="51" t="s">
        <v>649</v>
      </c>
      <c r="E334" s="3">
        <f t="shared" ref="E334:E335" si="15">+F334+G334+H334</f>
        <v>1274200</v>
      </c>
      <c r="F334" s="4">
        <v>120000</v>
      </c>
      <c r="G334" s="4">
        <v>740000</v>
      </c>
      <c r="H334" s="36">
        <v>414200</v>
      </c>
    </row>
    <row r="335" spans="1:10" x14ac:dyDescent="0.3">
      <c r="A335" s="119"/>
      <c r="B335" s="113"/>
      <c r="C335" s="113"/>
      <c r="D335" s="51" t="s">
        <v>672</v>
      </c>
      <c r="E335" s="3">
        <f t="shared" si="15"/>
        <v>570300</v>
      </c>
      <c r="F335" s="4">
        <v>150000</v>
      </c>
      <c r="G335" s="4">
        <v>240000</v>
      </c>
      <c r="H335" s="36">
        <v>180300</v>
      </c>
      <c r="I335" s="50"/>
    </row>
    <row r="336" spans="1:10" x14ac:dyDescent="0.3">
      <c r="A336" s="118">
        <v>70</v>
      </c>
      <c r="B336" s="112" t="s">
        <v>461</v>
      </c>
      <c r="C336" s="112" t="s">
        <v>460</v>
      </c>
      <c r="D336" s="21" t="s">
        <v>462</v>
      </c>
      <c r="E336" s="3">
        <f t="shared" si="12"/>
        <v>6401067</v>
      </c>
      <c r="F336" s="3">
        <v>459000</v>
      </c>
      <c r="G336" s="3">
        <v>5100000</v>
      </c>
      <c r="H336" s="3">
        <v>842067</v>
      </c>
      <c r="I336" s="50"/>
    </row>
    <row r="337" spans="1:9" x14ac:dyDescent="0.3">
      <c r="A337" s="119"/>
      <c r="B337" s="113"/>
      <c r="C337" s="113"/>
      <c r="D337" s="21" t="s">
        <v>584</v>
      </c>
      <c r="E337" s="3">
        <f t="shared" si="12"/>
        <v>2381300</v>
      </c>
      <c r="F337" s="3">
        <v>90000</v>
      </c>
      <c r="G337" s="3">
        <v>840000</v>
      </c>
      <c r="H337" s="3">
        <v>1451300</v>
      </c>
      <c r="I337" s="50"/>
    </row>
    <row r="338" spans="1:9" x14ac:dyDescent="0.3">
      <c r="A338" s="119"/>
      <c r="B338" s="113"/>
      <c r="C338" s="113"/>
      <c r="D338" s="51" t="s">
        <v>295</v>
      </c>
      <c r="E338" s="3">
        <f t="shared" si="12"/>
        <v>371672</v>
      </c>
      <c r="F338" s="3">
        <v>27000</v>
      </c>
      <c r="G338" s="3">
        <v>260000</v>
      </c>
      <c r="H338" s="3">
        <v>84672</v>
      </c>
      <c r="I338" s="50"/>
    </row>
    <row r="339" spans="1:9" x14ac:dyDescent="0.3">
      <c r="A339" s="119">
        <v>71</v>
      </c>
      <c r="B339" s="113" t="s">
        <v>617</v>
      </c>
      <c r="C339" s="113" t="s">
        <v>460</v>
      </c>
      <c r="D339" s="51" t="s">
        <v>616</v>
      </c>
      <c r="E339" s="3">
        <f t="shared" si="12"/>
        <v>1185300</v>
      </c>
      <c r="F339" s="3">
        <v>120000</v>
      </c>
      <c r="G339" s="3">
        <v>840000</v>
      </c>
      <c r="H339" s="3">
        <v>225300</v>
      </c>
      <c r="I339" s="50"/>
    </row>
    <row r="340" spans="1:9" x14ac:dyDescent="0.3">
      <c r="A340" s="120"/>
      <c r="B340" s="114"/>
      <c r="C340" s="114"/>
      <c r="D340" s="51"/>
      <c r="E340" s="3"/>
      <c r="F340" s="3"/>
      <c r="G340" s="3"/>
      <c r="H340" s="3"/>
      <c r="I340" s="50"/>
    </row>
    <row r="341" spans="1:9" x14ac:dyDescent="0.3">
      <c r="A341" s="118">
        <v>72</v>
      </c>
      <c r="B341" s="112" t="s">
        <v>576</v>
      </c>
      <c r="C341" s="112" t="s">
        <v>577</v>
      </c>
      <c r="D341" s="51" t="s">
        <v>578</v>
      </c>
      <c r="E341" s="3">
        <f t="shared" si="12"/>
        <v>521171</v>
      </c>
      <c r="F341" s="3">
        <v>30000</v>
      </c>
      <c r="G341" s="3">
        <v>220000</v>
      </c>
      <c r="H341" s="3">
        <v>271171</v>
      </c>
      <c r="I341" s="50"/>
    </row>
    <row r="342" spans="1:9" x14ac:dyDescent="0.3">
      <c r="A342" s="119"/>
      <c r="B342" s="113"/>
      <c r="C342" s="113"/>
      <c r="D342" s="21" t="s">
        <v>371</v>
      </c>
      <c r="E342" s="3">
        <f t="shared" si="12"/>
        <v>935000</v>
      </c>
      <c r="F342" s="3">
        <v>54000</v>
      </c>
      <c r="G342" s="3">
        <v>600000</v>
      </c>
      <c r="H342" s="3">
        <v>281000</v>
      </c>
      <c r="I342" s="50"/>
    </row>
    <row r="343" spans="1:9" x14ac:dyDescent="0.3">
      <c r="A343" s="118">
        <v>73</v>
      </c>
      <c r="B343" s="112" t="s">
        <v>465</v>
      </c>
      <c r="C343" s="112" t="s">
        <v>460</v>
      </c>
      <c r="D343" s="21" t="s">
        <v>298</v>
      </c>
      <c r="E343" s="3">
        <f t="shared" si="12"/>
        <v>4292880</v>
      </c>
      <c r="F343" s="4">
        <v>459000</v>
      </c>
      <c r="G343" s="4">
        <v>3400000</v>
      </c>
      <c r="H343" s="36">
        <v>433880</v>
      </c>
      <c r="I343" s="50"/>
    </row>
    <row r="344" spans="1:9" x14ac:dyDescent="0.3">
      <c r="A344" s="119"/>
      <c r="B344" s="113"/>
      <c r="C344" s="113"/>
      <c r="D344" s="21"/>
      <c r="E344" s="3">
        <f t="shared" si="12"/>
        <v>0</v>
      </c>
      <c r="F344" s="4"/>
      <c r="G344" s="4"/>
      <c r="H344" s="36"/>
      <c r="I344" s="50"/>
    </row>
    <row r="345" spans="1:9" x14ac:dyDescent="0.3">
      <c r="A345" s="118">
        <v>74</v>
      </c>
      <c r="B345" s="112" t="s">
        <v>466</v>
      </c>
      <c r="C345" s="112" t="s">
        <v>460</v>
      </c>
      <c r="D345" s="21" t="s">
        <v>462</v>
      </c>
      <c r="E345" s="3">
        <f t="shared" si="12"/>
        <v>6025560</v>
      </c>
      <c r="F345" s="4">
        <v>459000</v>
      </c>
      <c r="G345" s="4">
        <v>5100000</v>
      </c>
      <c r="H345" s="36">
        <v>466560</v>
      </c>
      <c r="I345" s="50"/>
    </row>
    <row r="346" spans="1:9" x14ac:dyDescent="0.3">
      <c r="A346" s="120"/>
      <c r="B346" s="113" t="s">
        <v>407</v>
      </c>
      <c r="C346" s="113"/>
      <c r="D346" s="21"/>
      <c r="E346" s="3">
        <f t="shared" si="12"/>
        <v>0</v>
      </c>
      <c r="F346" s="4"/>
      <c r="G346" s="4"/>
      <c r="H346" s="36"/>
      <c r="I346" s="50"/>
    </row>
    <row r="347" spans="1:9" x14ac:dyDescent="0.3">
      <c r="A347" s="118">
        <v>75</v>
      </c>
      <c r="B347" s="112" t="s">
        <v>562</v>
      </c>
      <c r="C347" s="112" t="s">
        <v>467</v>
      </c>
      <c r="D347" s="51" t="s">
        <v>302</v>
      </c>
      <c r="E347" s="3">
        <f t="shared" si="12"/>
        <v>741000</v>
      </c>
      <c r="F347" s="4">
        <v>81000</v>
      </c>
      <c r="G347" s="4">
        <v>660000</v>
      </c>
      <c r="H347" s="36"/>
      <c r="I347" s="50"/>
    </row>
    <row r="348" spans="1:9" x14ac:dyDescent="0.3">
      <c r="A348" s="120"/>
      <c r="B348" s="113"/>
      <c r="C348" s="113"/>
      <c r="D348" s="21" t="s">
        <v>227</v>
      </c>
      <c r="E348" s="3">
        <f t="shared" si="12"/>
        <v>2911627</v>
      </c>
      <c r="F348" s="4">
        <v>108000</v>
      </c>
      <c r="G348" s="4">
        <v>800000</v>
      </c>
      <c r="H348" s="36">
        <v>2003627</v>
      </c>
      <c r="I348" s="50"/>
    </row>
    <row r="349" spans="1:9" x14ac:dyDescent="0.3">
      <c r="A349" s="118">
        <v>76</v>
      </c>
      <c r="B349" s="112" t="s">
        <v>470</v>
      </c>
      <c r="C349" s="112" t="s">
        <v>471</v>
      </c>
      <c r="D349" s="21" t="s">
        <v>472</v>
      </c>
      <c r="E349" s="3">
        <f t="shared" si="12"/>
        <v>1426240</v>
      </c>
      <c r="F349" s="4">
        <v>108000</v>
      </c>
      <c r="G349" s="4">
        <v>1140000</v>
      </c>
      <c r="H349" s="36">
        <v>178240</v>
      </c>
      <c r="I349" s="50"/>
    </row>
    <row r="350" spans="1:9" x14ac:dyDescent="0.3">
      <c r="A350" s="120"/>
      <c r="B350" s="113"/>
      <c r="C350" s="113"/>
      <c r="D350" s="51" t="s">
        <v>614</v>
      </c>
      <c r="E350" s="3">
        <f t="shared" si="12"/>
        <v>2152000</v>
      </c>
      <c r="F350" s="4">
        <v>189000</v>
      </c>
      <c r="G350" s="4">
        <v>1540000</v>
      </c>
      <c r="H350" s="36">
        <v>423000</v>
      </c>
      <c r="I350" s="50"/>
    </row>
    <row r="351" spans="1:9" x14ac:dyDescent="0.3">
      <c r="A351" s="118">
        <v>77</v>
      </c>
      <c r="B351" s="112" t="s">
        <v>473</v>
      </c>
      <c r="C351" s="112" t="s">
        <v>460</v>
      </c>
      <c r="D351" s="21" t="s">
        <v>298</v>
      </c>
      <c r="E351" s="3">
        <f t="shared" si="12"/>
        <v>4650724</v>
      </c>
      <c r="F351" s="4">
        <v>459000</v>
      </c>
      <c r="G351" s="4">
        <v>3400000</v>
      </c>
      <c r="H351" s="36">
        <v>791724</v>
      </c>
      <c r="I351" s="50"/>
    </row>
    <row r="352" spans="1:9" x14ac:dyDescent="0.3">
      <c r="A352" s="119"/>
      <c r="B352" s="113"/>
      <c r="C352" s="113"/>
      <c r="D352" s="21" t="s">
        <v>584</v>
      </c>
      <c r="E352" s="3">
        <f t="shared" si="12"/>
        <v>2449369</v>
      </c>
      <c r="F352" s="4">
        <v>90000</v>
      </c>
      <c r="G352" s="4">
        <v>840000</v>
      </c>
      <c r="H352" s="36">
        <v>1519369</v>
      </c>
      <c r="I352" s="50"/>
    </row>
    <row r="353" spans="1:9" x14ac:dyDescent="0.3">
      <c r="A353" s="120"/>
      <c r="B353" s="113"/>
      <c r="C353" s="113"/>
      <c r="D353" s="21" t="s">
        <v>528</v>
      </c>
      <c r="E353" s="3">
        <f t="shared" si="12"/>
        <v>1164400</v>
      </c>
      <c r="F353" s="4">
        <v>54000</v>
      </c>
      <c r="G353" s="4">
        <v>700000</v>
      </c>
      <c r="H353" s="36">
        <v>410400</v>
      </c>
      <c r="I353" s="50"/>
    </row>
    <row r="354" spans="1:9" ht="37.5" x14ac:dyDescent="0.3">
      <c r="A354" s="39">
        <v>78</v>
      </c>
      <c r="B354" s="10" t="s">
        <v>303</v>
      </c>
      <c r="C354" s="10" t="s">
        <v>467</v>
      </c>
      <c r="D354" s="21" t="s">
        <v>474</v>
      </c>
      <c r="E354" s="3">
        <f t="shared" si="12"/>
        <v>5783115</v>
      </c>
      <c r="F354" s="4">
        <v>297000</v>
      </c>
      <c r="G354" s="4">
        <v>4630000</v>
      </c>
      <c r="H354" s="36">
        <v>856115</v>
      </c>
      <c r="I354" s="50"/>
    </row>
    <row r="355" spans="1:9" x14ac:dyDescent="0.3">
      <c r="A355" s="118">
        <v>79</v>
      </c>
      <c r="B355" s="112" t="s">
        <v>484</v>
      </c>
      <c r="C355" s="112" t="s">
        <v>485</v>
      </c>
      <c r="D355" s="21" t="s">
        <v>486</v>
      </c>
      <c r="E355" s="3">
        <f t="shared" si="12"/>
        <v>1380168</v>
      </c>
      <c r="F355" s="4">
        <v>81000</v>
      </c>
      <c r="G355" s="4">
        <v>1170000</v>
      </c>
      <c r="H355" s="36">
        <v>129168</v>
      </c>
      <c r="I355" s="50"/>
    </row>
    <row r="356" spans="1:9" x14ac:dyDescent="0.3">
      <c r="A356" s="119"/>
      <c r="B356" s="113"/>
      <c r="C356" s="113"/>
      <c r="D356" s="21" t="s">
        <v>480</v>
      </c>
      <c r="E356" s="3">
        <f t="shared" si="12"/>
        <v>1255848</v>
      </c>
      <c r="F356" s="4">
        <v>81000</v>
      </c>
      <c r="G356" s="4">
        <v>1050000</v>
      </c>
      <c r="H356" s="36">
        <v>124848</v>
      </c>
      <c r="I356" s="50"/>
    </row>
    <row r="357" spans="1:9" x14ac:dyDescent="0.3">
      <c r="A357" s="119"/>
      <c r="B357" s="113"/>
      <c r="C357" s="113"/>
      <c r="D357" s="51" t="s">
        <v>217</v>
      </c>
      <c r="E357" s="3">
        <f t="shared" si="12"/>
        <v>471400</v>
      </c>
      <c r="F357" s="4">
        <v>27000</v>
      </c>
      <c r="G357" s="4">
        <v>250000</v>
      </c>
      <c r="H357" s="36">
        <v>194400</v>
      </c>
      <c r="I357" s="50"/>
    </row>
    <row r="358" spans="1:9" x14ac:dyDescent="0.3">
      <c r="A358" s="119"/>
      <c r="B358" s="113"/>
      <c r="C358" s="113"/>
      <c r="D358" s="51" t="s">
        <v>495</v>
      </c>
      <c r="E358" s="3">
        <f t="shared" si="12"/>
        <v>740704</v>
      </c>
      <c r="F358" s="4">
        <v>54000</v>
      </c>
      <c r="G358" s="4">
        <v>580000</v>
      </c>
      <c r="H358" s="36">
        <v>106704</v>
      </c>
      <c r="I358" s="50"/>
    </row>
    <row r="359" spans="1:9" x14ac:dyDescent="0.3">
      <c r="A359" s="119"/>
      <c r="B359" s="113"/>
      <c r="C359" s="113"/>
      <c r="D359" s="21" t="s">
        <v>583</v>
      </c>
      <c r="E359" s="3">
        <f t="shared" si="12"/>
        <v>412320</v>
      </c>
      <c r="F359" s="4">
        <v>30000</v>
      </c>
      <c r="G359" s="4">
        <v>300000</v>
      </c>
      <c r="H359" s="36">
        <v>82320</v>
      </c>
      <c r="I359" s="50"/>
    </row>
    <row r="360" spans="1:9" x14ac:dyDescent="0.3">
      <c r="A360" s="119"/>
      <c r="B360" s="113"/>
      <c r="C360" s="113"/>
      <c r="D360" s="51" t="s">
        <v>610</v>
      </c>
      <c r="E360" s="3">
        <f t="shared" si="12"/>
        <v>760000</v>
      </c>
      <c r="F360" s="4">
        <v>60000</v>
      </c>
      <c r="G360" s="4">
        <v>700000</v>
      </c>
      <c r="H360" s="36"/>
      <c r="I360" s="50"/>
    </row>
    <row r="361" spans="1:9" x14ac:dyDescent="0.3">
      <c r="A361" s="119"/>
      <c r="B361" s="113"/>
      <c r="C361" s="113"/>
      <c r="D361" s="21" t="s">
        <v>482</v>
      </c>
      <c r="E361" s="3">
        <f t="shared" ref="E361" si="16">+F361+G361+H361</f>
        <v>2319000</v>
      </c>
      <c r="F361" s="4">
        <v>108000</v>
      </c>
      <c r="G361" s="4">
        <v>1800000</v>
      </c>
      <c r="H361" s="36">
        <v>411000</v>
      </c>
      <c r="I361" s="50"/>
    </row>
    <row r="362" spans="1:9" x14ac:dyDescent="0.3">
      <c r="A362" s="120"/>
      <c r="B362" s="114"/>
      <c r="C362" s="114"/>
      <c r="D362" s="51" t="s">
        <v>694</v>
      </c>
      <c r="E362" s="3">
        <f t="shared" si="12"/>
        <v>7378200</v>
      </c>
      <c r="F362" s="4">
        <v>450000</v>
      </c>
      <c r="G362" s="4">
        <v>6750000</v>
      </c>
      <c r="H362" s="36">
        <v>178200</v>
      </c>
      <c r="I362" s="50"/>
    </row>
    <row r="363" spans="1:9" x14ac:dyDescent="0.3">
      <c r="A363" s="118">
        <v>80</v>
      </c>
      <c r="B363" s="112" t="s">
        <v>493</v>
      </c>
      <c r="C363" s="112" t="s">
        <v>494</v>
      </c>
      <c r="D363" s="51" t="s">
        <v>495</v>
      </c>
      <c r="E363" s="3">
        <f t="shared" si="12"/>
        <v>634000</v>
      </c>
      <c r="F363" s="4">
        <v>54000</v>
      </c>
      <c r="G363" s="4">
        <v>580000</v>
      </c>
      <c r="H363" s="36"/>
      <c r="I363" s="50"/>
    </row>
    <row r="364" spans="1:9" x14ac:dyDescent="0.3">
      <c r="A364" s="119"/>
      <c r="B364" s="113"/>
      <c r="C364" s="113"/>
      <c r="D364" s="21" t="s">
        <v>606</v>
      </c>
      <c r="E364" s="3">
        <f t="shared" si="12"/>
        <v>810000</v>
      </c>
      <c r="F364" s="4">
        <v>60000</v>
      </c>
      <c r="G364" s="4">
        <v>750000</v>
      </c>
      <c r="H364" s="36"/>
      <c r="I364" s="50"/>
    </row>
    <row r="365" spans="1:9" x14ac:dyDescent="0.3">
      <c r="A365" s="119"/>
      <c r="B365" s="113"/>
      <c r="C365" s="113"/>
      <c r="D365" s="21" t="s">
        <v>629</v>
      </c>
      <c r="E365" s="3">
        <f t="shared" si="12"/>
        <v>286455</v>
      </c>
      <c r="F365" s="4">
        <v>30000</v>
      </c>
      <c r="G365" s="4"/>
      <c r="H365" s="36">
        <v>256455</v>
      </c>
      <c r="I365" s="50"/>
    </row>
    <row r="366" spans="1:9" x14ac:dyDescent="0.3">
      <c r="A366" s="120"/>
      <c r="B366" s="114"/>
      <c r="C366" s="113"/>
      <c r="D366" s="51" t="s">
        <v>217</v>
      </c>
      <c r="E366" s="3">
        <f t="shared" si="12"/>
        <v>377000</v>
      </c>
      <c r="F366" s="4">
        <v>27000</v>
      </c>
      <c r="G366" s="4">
        <v>350000</v>
      </c>
      <c r="H366" s="36"/>
      <c r="I366" s="50"/>
    </row>
    <row r="367" spans="1:9" x14ac:dyDescent="0.3">
      <c r="A367" s="118">
        <v>81</v>
      </c>
      <c r="B367" s="112" t="s">
        <v>496</v>
      </c>
      <c r="C367" s="112" t="s">
        <v>497</v>
      </c>
      <c r="D367" s="21" t="s">
        <v>573</v>
      </c>
      <c r="E367" s="3">
        <f t="shared" si="12"/>
        <v>1663258</v>
      </c>
      <c r="F367" s="4">
        <v>150000</v>
      </c>
      <c r="G367" s="4">
        <v>1300000</v>
      </c>
      <c r="H367" s="36">
        <v>213258</v>
      </c>
      <c r="I367" s="50"/>
    </row>
    <row r="368" spans="1:9" x14ac:dyDescent="0.3">
      <c r="A368" s="120"/>
      <c r="B368" s="114"/>
      <c r="C368" s="113"/>
      <c r="D368" s="51" t="s">
        <v>317</v>
      </c>
      <c r="E368" s="3">
        <f t="shared" si="12"/>
        <v>1985000</v>
      </c>
      <c r="F368" s="4">
        <v>108000</v>
      </c>
      <c r="G368" s="4">
        <v>1400000</v>
      </c>
      <c r="H368" s="36">
        <v>477000</v>
      </c>
      <c r="I368" s="50"/>
    </row>
    <row r="369" spans="1:9" ht="37.5" x14ac:dyDescent="0.3">
      <c r="A369" s="39">
        <v>82</v>
      </c>
      <c r="B369" s="10" t="s">
        <v>498</v>
      </c>
      <c r="C369" s="10" t="s">
        <v>499</v>
      </c>
      <c r="D369" s="21" t="s">
        <v>176</v>
      </c>
      <c r="E369" s="3">
        <f t="shared" si="12"/>
        <v>820000</v>
      </c>
      <c r="F369" s="4">
        <v>54000</v>
      </c>
      <c r="G369" s="4">
        <v>420000</v>
      </c>
      <c r="H369" s="36">
        <v>346000</v>
      </c>
      <c r="I369" s="50"/>
    </row>
    <row r="370" spans="1:9" ht="56.25" x14ac:dyDescent="0.3">
      <c r="A370" s="39">
        <v>83</v>
      </c>
      <c r="B370" s="10" t="s">
        <v>501</v>
      </c>
      <c r="C370" s="10" t="s">
        <v>502</v>
      </c>
      <c r="D370" s="21" t="s">
        <v>503</v>
      </c>
      <c r="E370" s="3">
        <f t="shared" si="12"/>
        <v>996520</v>
      </c>
      <c r="F370" s="4">
        <v>54000</v>
      </c>
      <c r="G370" s="4">
        <v>440000</v>
      </c>
      <c r="H370" s="36">
        <v>502520</v>
      </c>
      <c r="I370" s="50"/>
    </row>
    <row r="371" spans="1:9" x14ac:dyDescent="0.3">
      <c r="A371" s="39">
        <v>84</v>
      </c>
      <c r="B371" s="10" t="s">
        <v>505</v>
      </c>
      <c r="C371" s="10" t="s">
        <v>324</v>
      </c>
      <c r="D371" s="21" t="s">
        <v>503</v>
      </c>
      <c r="E371" s="3">
        <f t="shared" si="12"/>
        <v>779120</v>
      </c>
      <c r="F371" s="4">
        <v>54000</v>
      </c>
      <c r="G371" s="4">
        <v>440000</v>
      </c>
      <c r="H371" s="36">
        <v>285120</v>
      </c>
      <c r="I371" s="50"/>
    </row>
    <row r="372" spans="1:9" x14ac:dyDescent="0.3">
      <c r="A372" s="118">
        <v>85</v>
      </c>
      <c r="B372" s="112" t="s">
        <v>508</v>
      </c>
      <c r="C372" s="112" t="s">
        <v>422</v>
      </c>
      <c r="D372" s="21" t="s">
        <v>326</v>
      </c>
      <c r="E372" s="3">
        <f t="shared" si="12"/>
        <v>414240</v>
      </c>
      <c r="F372" s="4">
        <v>54000</v>
      </c>
      <c r="G372" s="4">
        <v>330000</v>
      </c>
      <c r="H372" s="36">
        <v>30240</v>
      </c>
      <c r="I372" s="50"/>
    </row>
    <row r="373" spans="1:9" x14ac:dyDescent="0.3">
      <c r="A373" s="120"/>
      <c r="B373" s="114"/>
      <c r="C373" s="113"/>
      <c r="D373" s="21"/>
      <c r="E373" s="3">
        <f t="shared" si="12"/>
        <v>241342</v>
      </c>
      <c r="F373" s="4"/>
      <c r="G373" s="4"/>
      <c r="H373" s="36">
        <v>241342</v>
      </c>
      <c r="I373" s="50"/>
    </row>
    <row r="374" spans="1:9" x14ac:dyDescent="0.3">
      <c r="A374" s="39">
        <v>86</v>
      </c>
      <c r="B374" s="10" t="s">
        <v>510</v>
      </c>
      <c r="C374" s="10" t="s">
        <v>511</v>
      </c>
      <c r="D374" s="21" t="s">
        <v>512</v>
      </c>
      <c r="E374" s="3">
        <f t="shared" si="12"/>
        <v>0</v>
      </c>
      <c r="F374" s="4"/>
      <c r="G374" s="4"/>
      <c r="H374" s="36"/>
      <c r="I374" s="50"/>
    </row>
    <row r="375" spans="1:9" x14ac:dyDescent="0.3">
      <c r="A375" s="118">
        <v>87</v>
      </c>
      <c r="B375" s="112" t="s">
        <v>515</v>
      </c>
      <c r="C375" s="112" t="s">
        <v>516</v>
      </c>
      <c r="D375" s="21" t="s">
        <v>517</v>
      </c>
      <c r="E375" s="3">
        <f t="shared" ref="E375" si="17">+F375+G375+H375</f>
        <v>1180440</v>
      </c>
      <c r="F375" s="4">
        <v>81000</v>
      </c>
      <c r="G375" s="4">
        <v>810000</v>
      </c>
      <c r="H375" s="36">
        <v>289440</v>
      </c>
      <c r="I375" s="50"/>
    </row>
    <row r="376" spans="1:9" x14ac:dyDescent="0.3">
      <c r="A376" s="120"/>
      <c r="B376" s="114"/>
      <c r="C376" s="114"/>
      <c r="D376" s="51" t="s">
        <v>630</v>
      </c>
      <c r="E376" s="3">
        <f t="shared" si="12"/>
        <v>7172700</v>
      </c>
      <c r="F376" s="4">
        <v>900000</v>
      </c>
      <c r="G376" s="4">
        <v>6000000</v>
      </c>
      <c r="H376" s="36">
        <v>272700</v>
      </c>
      <c r="I376" s="50"/>
    </row>
    <row r="377" spans="1:9" x14ac:dyDescent="0.3">
      <c r="A377" s="118">
        <v>88</v>
      </c>
      <c r="B377" s="112" t="s">
        <v>520</v>
      </c>
      <c r="C377" s="112" t="s">
        <v>521</v>
      </c>
      <c r="D377" s="45" t="s">
        <v>295</v>
      </c>
      <c r="E377" s="3">
        <f t="shared" ref="E377:E403" si="18">+F377+G377+H377</f>
        <v>291672</v>
      </c>
      <c r="F377" s="4">
        <v>27000</v>
      </c>
      <c r="G377" s="4">
        <v>180000</v>
      </c>
      <c r="H377" s="36">
        <v>84672</v>
      </c>
      <c r="I377" s="50"/>
    </row>
    <row r="378" spans="1:9" x14ac:dyDescent="0.3">
      <c r="A378" s="119"/>
      <c r="B378" s="113"/>
      <c r="C378" s="113"/>
      <c r="D378" s="21" t="s">
        <v>629</v>
      </c>
      <c r="E378" s="3">
        <f t="shared" si="18"/>
        <v>286455</v>
      </c>
      <c r="F378" s="4">
        <v>30000</v>
      </c>
      <c r="G378" s="4"/>
      <c r="H378" s="36">
        <v>256455</v>
      </c>
      <c r="I378" s="50"/>
    </row>
    <row r="379" spans="1:9" x14ac:dyDescent="0.3">
      <c r="A379" s="120"/>
      <c r="B379" s="114"/>
      <c r="C379" s="114"/>
      <c r="D379" s="21" t="s">
        <v>616</v>
      </c>
      <c r="E379" s="3">
        <f t="shared" si="18"/>
        <v>1256300</v>
      </c>
      <c r="F379" s="4">
        <v>120000</v>
      </c>
      <c r="G379" s="4">
        <v>840000</v>
      </c>
      <c r="H379" s="36">
        <v>296300</v>
      </c>
      <c r="I379" s="50"/>
    </row>
    <row r="380" spans="1:9" ht="37.5" x14ac:dyDescent="0.3">
      <c r="A380" s="48">
        <v>89</v>
      </c>
      <c r="B380" s="46" t="s">
        <v>653</v>
      </c>
      <c r="C380" s="46" t="s">
        <v>521</v>
      </c>
      <c r="D380" s="21" t="s">
        <v>654</v>
      </c>
      <c r="E380" s="3">
        <f t="shared" si="18"/>
        <v>1433590</v>
      </c>
      <c r="F380" s="4">
        <v>120000</v>
      </c>
      <c r="G380" s="4">
        <v>1120000</v>
      </c>
      <c r="H380" s="36">
        <v>193590</v>
      </c>
      <c r="I380" s="50"/>
    </row>
    <row r="381" spans="1:9" ht="37.5" x14ac:dyDescent="0.3">
      <c r="A381" s="48">
        <v>90</v>
      </c>
      <c r="B381" s="46" t="s">
        <v>566</v>
      </c>
      <c r="C381" s="46" t="s">
        <v>567</v>
      </c>
      <c r="D381" s="45" t="s">
        <v>364</v>
      </c>
      <c r="E381" s="3">
        <f t="shared" si="18"/>
        <v>232536</v>
      </c>
      <c r="F381" s="4">
        <v>27000</v>
      </c>
      <c r="G381" s="4">
        <v>120000</v>
      </c>
      <c r="H381" s="36">
        <v>85536</v>
      </c>
      <c r="I381" s="50"/>
    </row>
    <row r="382" spans="1:9" x14ac:dyDescent="0.3">
      <c r="A382" s="118">
        <v>91</v>
      </c>
      <c r="B382" s="112" t="s">
        <v>568</v>
      </c>
      <c r="C382" s="112" t="s">
        <v>569</v>
      </c>
      <c r="D382" s="45" t="s">
        <v>364</v>
      </c>
      <c r="E382" s="3">
        <f t="shared" si="18"/>
        <v>232536</v>
      </c>
      <c r="F382" s="4">
        <v>27000</v>
      </c>
      <c r="G382" s="4">
        <v>120000</v>
      </c>
      <c r="H382" s="36">
        <v>85536</v>
      </c>
      <c r="I382" s="50"/>
    </row>
    <row r="383" spans="1:9" x14ac:dyDescent="0.3">
      <c r="A383" s="120"/>
      <c r="B383" s="114"/>
      <c r="C383" s="114"/>
      <c r="D383" s="21" t="s">
        <v>584</v>
      </c>
      <c r="E383" s="3">
        <f t="shared" si="18"/>
        <v>1839978</v>
      </c>
      <c r="F383" s="4">
        <v>30000</v>
      </c>
      <c r="G383" s="4">
        <v>280000</v>
      </c>
      <c r="H383" s="36">
        <v>1529978</v>
      </c>
      <c r="I383" s="50"/>
    </row>
    <row r="384" spans="1:9" ht="56.25" x14ac:dyDescent="0.3">
      <c r="A384" s="48">
        <v>92</v>
      </c>
      <c r="B384" s="10" t="s">
        <v>563</v>
      </c>
      <c r="C384" s="10" t="s">
        <v>564</v>
      </c>
      <c r="D384" s="21" t="s">
        <v>361</v>
      </c>
      <c r="E384" s="3">
        <f t="shared" si="18"/>
        <v>989084</v>
      </c>
      <c r="F384" s="4">
        <v>54000</v>
      </c>
      <c r="G384" s="4">
        <v>440000</v>
      </c>
      <c r="H384" s="36">
        <v>495084</v>
      </c>
      <c r="I384" s="50"/>
    </row>
    <row r="385" spans="1:10" x14ac:dyDescent="0.3">
      <c r="A385" s="118">
        <v>93</v>
      </c>
      <c r="B385" s="112" t="s">
        <v>529</v>
      </c>
      <c r="C385" s="112" t="s">
        <v>460</v>
      </c>
      <c r="D385" s="21" t="s">
        <v>616</v>
      </c>
      <c r="E385" s="3">
        <f t="shared" si="18"/>
        <v>1185300</v>
      </c>
      <c r="F385" s="4">
        <v>120000</v>
      </c>
      <c r="G385" s="4">
        <v>840000</v>
      </c>
      <c r="H385" s="36">
        <v>225300</v>
      </c>
      <c r="I385" s="50"/>
    </row>
    <row r="386" spans="1:10" x14ac:dyDescent="0.3">
      <c r="A386" s="120"/>
      <c r="B386" s="114"/>
      <c r="C386" s="114"/>
      <c r="D386" s="21" t="s">
        <v>528</v>
      </c>
      <c r="E386" s="3">
        <f t="shared" si="18"/>
        <v>1164400</v>
      </c>
      <c r="F386" s="4">
        <v>54000</v>
      </c>
      <c r="G386" s="4">
        <v>700000</v>
      </c>
      <c r="H386" s="36">
        <v>410400</v>
      </c>
      <c r="I386" s="50"/>
    </row>
    <row r="387" spans="1:10" x14ac:dyDescent="0.3">
      <c r="A387" s="118">
        <v>94</v>
      </c>
      <c r="B387" s="112" t="s">
        <v>522</v>
      </c>
      <c r="C387" s="112" t="s">
        <v>523</v>
      </c>
      <c r="D387" s="21" t="s">
        <v>337</v>
      </c>
      <c r="E387" s="3">
        <f t="shared" si="18"/>
        <v>936792</v>
      </c>
      <c r="F387" s="4">
        <v>81000</v>
      </c>
      <c r="G387" s="4">
        <v>810000</v>
      </c>
      <c r="H387" s="36">
        <v>45792</v>
      </c>
      <c r="I387" s="50"/>
    </row>
    <row r="388" spans="1:10" x14ac:dyDescent="0.3">
      <c r="A388" s="120"/>
      <c r="B388" s="114"/>
      <c r="C388" s="114"/>
      <c r="D388" s="21"/>
      <c r="E388" s="3">
        <f t="shared" si="18"/>
        <v>0</v>
      </c>
      <c r="F388" s="3"/>
      <c r="G388" s="3"/>
      <c r="H388" s="3"/>
      <c r="I388" s="50"/>
    </row>
    <row r="389" spans="1:10" x14ac:dyDescent="0.3">
      <c r="A389" s="118">
        <v>95</v>
      </c>
      <c r="B389" s="112" t="s">
        <v>640</v>
      </c>
      <c r="C389" s="112" t="s">
        <v>57</v>
      </c>
      <c r="D389" s="51" t="s">
        <v>641</v>
      </c>
      <c r="E389" s="3">
        <f t="shared" si="18"/>
        <v>807100</v>
      </c>
      <c r="F389" s="3">
        <v>90000</v>
      </c>
      <c r="G389" s="3">
        <v>450000</v>
      </c>
      <c r="H389" s="3">
        <v>267100</v>
      </c>
      <c r="I389" s="50"/>
    </row>
    <row r="390" spans="1:10" x14ac:dyDescent="0.3">
      <c r="A390" s="120"/>
      <c r="B390" s="114"/>
      <c r="C390" s="114"/>
      <c r="D390" s="51"/>
      <c r="E390" s="3">
        <f t="shared" si="18"/>
        <v>0</v>
      </c>
      <c r="F390" s="3"/>
      <c r="G390" s="3"/>
      <c r="H390" s="3"/>
      <c r="I390" s="50"/>
    </row>
    <row r="391" spans="1:10" ht="56.25" x14ac:dyDescent="0.3">
      <c r="A391" s="39">
        <v>96</v>
      </c>
      <c r="B391" s="52" t="s">
        <v>656</v>
      </c>
      <c r="C391" s="52" t="s">
        <v>657</v>
      </c>
      <c r="D391" s="51" t="s">
        <v>630</v>
      </c>
      <c r="E391" s="3">
        <f t="shared" si="18"/>
        <v>11900000</v>
      </c>
      <c r="F391" s="3">
        <v>870000</v>
      </c>
      <c r="G391" s="3">
        <v>10635000</v>
      </c>
      <c r="H391" s="3">
        <v>395000</v>
      </c>
      <c r="I391" s="50"/>
      <c r="J391" s="11"/>
    </row>
    <row r="392" spans="1:10" ht="37.5" x14ac:dyDescent="0.3">
      <c r="A392" s="39">
        <v>97</v>
      </c>
      <c r="B392" s="52" t="s">
        <v>661</v>
      </c>
      <c r="C392" s="52" t="s">
        <v>662</v>
      </c>
      <c r="D392" s="51" t="s">
        <v>663</v>
      </c>
      <c r="E392" s="3">
        <f t="shared" si="18"/>
        <v>7239530</v>
      </c>
      <c r="F392" s="3">
        <v>900000</v>
      </c>
      <c r="G392" s="3">
        <v>6075000</v>
      </c>
      <c r="H392" s="3">
        <v>264530</v>
      </c>
      <c r="I392" s="50"/>
    </row>
    <row r="393" spans="1:10" ht="37.5" x14ac:dyDescent="0.3">
      <c r="A393" s="39">
        <v>98</v>
      </c>
      <c r="B393" s="52" t="s">
        <v>664</v>
      </c>
      <c r="C393" s="52" t="s">
        <v>662</v>
      </c>
      <c r="D393" s="51" t="s">
        <v>630</v>
      </c>
      <c r="E393" s="3">
        <f t="shared" si="18"/>
        <v>8692900</v>
      </c>
      <c r="F393" s="3">
        <v>930000</v>
      </c>
      <c r="G393" s="3">
        <v>7480000</v>
      </c>
      <c r="H393" s="3">
        <v>282900</v>
      </c>
      <c r="I393" s="50"/>
    </row>
    <row r="394" spans="1:10" x14ac:dyDescent="0.3">
      <c r="A394" s="118">
        <v>99</v>
      </c>
      <c r="B394" s="112" t="s">
        <v>644</v>
      </c>
      <c r="C394" s="112" t="s">
        <v>643</v>
      </c>
      <c r="D394" s="9" t="s">
        <v>248</v>
      </c>
      <c r="E394" s="3">
        <f t="shared" si="18"/>
        <v>1194248</v>
      </c>
      <c r="F394" s="3">
        <v>81000</v>
      </c>
      <c r="G394" s="3">
        <v>1050000</v>
      </c>
      <c r="H394" s="61">
        <v>63248</v>
      </c>
      <c r="I394" s="50"/>
    </row>
    <row r="395" spans="1:10" x14ac:dyDescent="0.3">
      <c r="A395" s="119"/>
      <c r="B395" s="113"/>
      <c r="C395" s="113"/>
      <c r="D395" s="9" t="s">
        <v>93</v>
      </c>
      <c r="E395" s="3">
        <f t="shared" si="18"/>
        <v>1996493</v>
      </c>
      <c r="F395" s="3">
        <v>216000</v>
      </c>
      <c r="G395" s="3">
        <v>1440000</v>
      </c>
      <c r="H395" s="61">
        <v>340493</v>
      </c>
      <c r="I395" s="50"/>
    </row>
    <row r="396" spans="1:10" x14ac:dyDescent="0.3">
      <c r="A396" s="119"/>
      <c r="B396" s="113"/>
      <c r="C396" s="113"/>
      <c r="D396" s="51"/>
      <c r="E396" s="3"/>
      <c r="F396" s="3"/>
      <c r="G396" s="3"/>
      <c r="H396" s="3"/>
      <c r="I396" s="50"/>
    </row>
    <row r="397" spans="1:10" x14ac:dyDescent="0.3">
      <c r="A397" s="120"/>
      <c r="B397" s="114"/>
      <c r="C397" s="114"/>
      <c r="D397" s="51"/>
      <c r="E397" s="3"/>
      <c r="F397" s="3"/>
      <c r="G397" s="3"/>
      <c r="H397" s="3"/>
      <c r="I397" s="50"/>
    </row>
    <row r="398" spans="1:10" x14ac:dyDescent="0.3">
      <c r="A398" s="118">
        <v>100</v>
      </c>
      <c r="B398" s="112" t="s">
        <v>631</v>
      </c>
      <c r="C398" s="112" t="s">
        <v>632</v>
      </c>
      <c r="D398" s="51" t="s">
        <v>633</v>
      </c>
      <c r="E398" s="3">
        <f t="shared" si="18"/>
        <v>384900</v>
      </c>
      <c r="F398" s="3">
        <v>120000</v>
      </c>
      <c r="G398" s="3"/>
      <c r="H398" s="3">
        <v>264900</v>
      </c>
      <c r="I398" s="50"/>
    </row>
    <row r="399" spans="1:10" x14ac:dyDescent="0.3">
      <c r="A399" s="120"/>
      <c r="B399" s="114"/>
      <c r="C399" s="114"/>
      <c r="D399" s="21"/>
      <c r="E399" s="3">
        <f t="shared" si="18"/>
        <v>0</v>
      </c>
      <c r="F399" s="3"/>
      <c r="G399" s="3"/>
      <c r="H399" s="3"/>
      <c r="I399" s="50"/>
    </row>
    <row r="400" spans="1:10" ht="24" customHeight="1" x14ac:dyDescent="0.3">
      <c r="A400" s="21">
        <v>101</v>
      </c>
      <c r="B400" s="21" t="s">
        <v>682</v>
      </c>
      <c r="C400" s="21" t="s">
        <v>683</v>
      </c>
      <c r="D400" s="21" t="s">
        <v>630</v>
      </c>
      <c r="E400" s="3">
        <f t="shared" si="18"/>
        <v>10182000</v>
      </c>
      <c r="F400" s="3">
        <v>900000</v>
      </c>
      <c r="G400" s="3">
        <v>9000000</v>
      </c>
      <c r="H400" s="3">
        <v>282000</v>
      </c>
      <c r="I400" s="50"/>
    </row>
    <row r="401" spans="1:9" x14ac:dyDescent="0.3">
      <c r="A401" s="131">
        <v>102</v>
      </c>
      <c r="B401" s="134" t="s">
        <v>684</v>
      </c>
      <c r="C401" s="137" t="s">
        <v>683</v>
      </c>
      <c r="D401" s="21" t="s">
        <v>630</v>
      </c>
      <c r="E401" s="3">
        <f t="shared" si="18"/>
        <v>8248300</v>
      </c>
      <c r="F401" s="3">
        <v>900000</v>
      </c>
      <c r="G401" s="3">
        <v>7075000</v>
      </c>
      <c r="H401" s="3">
        <v>273300</v>
      </c>
      <c r="I401" s="50"/>
    </row>
    <row r="402" spans="1:9" x14ac:dyDescent="0.3">
      <c r="A402" s="132"/>
      <c r="B402" s="135"/>
      <c r="C402" s="138"/>
      <c r="D402" s="21" t="s">
        <v>710</v>
      </c>
      <c r="E402" s="3">
        <f t="shared" si="18"/>
        <v>314400</v>
      </c>
      <c r="F402" s="3">
        <v>60000</v>
      </c>
      <c r="G402" s="3">
        <v>75000</v>
      </c>
      <c r="H402" s="3">
        <v>179400</v>
      </c>
      <c r="I402" s="50"/>
    </row>
    <row r="403" spans="1:9" x14ac:dyDescent="0.3">
      <c r="A403" s="132"/>
      <c r="B403" s="135"/>
      <c r="C403" s="138"/>
      <c r="D403" s="21" t="s">
        <v>709</v>
      </c>
      <c r="E403" s="3">
        <f t="shared" si="18"/>
        <v>574300</v>
      </c>
      <c r="F403" s="3">
        <v>30000</v>
      </c>
      <c r="G403" s="3">
        <v>100000</v>
      </c>
      <c r="H403" s="3">
        <v>444300</v>
      </c>
      <c r="I403" s="50"/>
    </row>
    <row r="404" spans="1:9" x14ac:dyDescent="0.3">
      <c r="A404" s="133"/>
      <c r="B404" s="136"/>
      <c r="C404" s="139"/>
      <c r="D404" s="21" t="s">
        <v>685</v>
      </c>
      <c r="E404" s="3">
        <f t="shared" ref="E404:E405" si="19">+F404+G404+H404</f>
        <v>804300</v>
      </c>
      <c r="F404" s="3">
        <v>60000</v>
      </c>
      <c r="G404" s="3">
        <v>300000</v>
      </c>
      <c r="H404" s="3">
        <v>444300</v>
      </c>
      <c r="I404" s="50"/>
    </row>
    <row r="405" spans="1:9" x14ac:dyDescent="0.3">
      <c r="A405" s="39">
        <v>103</v>
      </c>
      <c r="B405" s="21" t="s">
        <v>686</v>
      </c>
      <c r="C405" s="21" t="s">
        <v>683</v>
      </c>
      <c r="D405" s="21" t="s">
        <v>630</v>
      </c>
      <c r="E405" s="3">
        <f t="shared" si="19"/>
        <v>10172700</v>
      </c>
      <c r="F405" s="3">
        <v>900000</v>
      </c>
      <c r="G405" s="3">
        <v>9000000</v>
      </c>
      <c r="H405" s="3">
        <v>272700</v>
      </c>
      <c r="I405" s="50"/>
    </row>
    <row r="406" spans="1:9" ht="37.5" x14ac:dyDescent="0.3">
      <c r="A406" s="39">
        <v>104</v>
      </c>
      <c r="B406" s="23" t="s">
        <v>689</v>
      </c>
      <c r="C406" s="21" t="s">
        <v>690</v>
      </c>
      <c r="D406" s="21" t="s">
        <v>691</v>
      </c>
      <c r="E406" s="3">
        <f t="shared" ref="E406" si="20">+F406+G406+H406</f>
        <v>5718500</v>
      </c>
      <c r="F406" s="3">
        <v>318500</v>
      </c>
      <c r="G406" s="3">
        <v>5400000</v>
      </c>
      <c r="H406" s="3"/>
      <c r="I406" s="50"/>
    </row>
    <row r="407" spans="1:9" ht="37.5" x14ac:dyDescent="0.3">
      <c r="A407" s="39">
        <v>105</v>
      </c>
      <c r="B407" s="23" t="s">
        <v>695</v>
      </c>
      <c r="C407" s="23" t="s">
        <v>696</v>
      </c>
      <c r="D407" s="21" t="s">
        <v>697</v>
      </c>
      <c r="E407" s="3">
        <f t="shared" ref="E407" si="21">+F407+G407+H407</f>
        <v>3195200</v>
      </c>
      <c r="F407" s="3">
        <v>270000</v>
      </c>
      <c r="G407" s="3">
        <v>2660000</v>
      </c>
      <c r="H407" s="3">
        <v>265200</v>
      </c>
      <c r="I407" s="50"/>
    </row>
    <row r="408" spans="1:9" ht="37.5" x14ac:dyDescent="0.3">
      <c r="A408" s="39">
        <v>106</v>
      </c>
      <c r="B408" s="23" t="s">
        <v>698</v>
      </c>
      <c r="C408" s="23" t="s">
        <v>699</v>
      </c>
      <c r="D408" s="21" t="s">
        <v>700</v>
      </c>
      <c r="E408" s="3">
        <f t="shared" ref="E408" si="22">+F408+G408+H408</f>
        <v>3010000</v>
      </c>
      <c r="F408" s="3">
        <v>210000</v>
      </c>
      <c r="G408" s="3">
        <v>2400000</v>
      </c>
      <c r="H408" s="3">
        <v>400000</v>
      </c>
      <c r="I408" s="50"/>
    </row>
    <row r="409" spans="1:9" ht="37.5" x14ac:dyDescent="0.3">
      <c r="A409" s="39">
        <v>107</v>
      </c>
      <c r="B409" s="23" t="s">
        <v>704</v>
      </c>
      <c r="C409" s="23" t="s">
        <v>705</v>
      </c>
      <c r="D409" s="21" t="s">
        <v>706</v>
      </c>
      <c r="E409" s="3">
        <f t="shared" ref="E409" si="23">+F409+G409+H409</f>
        <v>835200</v>
      </c>
      <c r="F409" s="3">
        <v>120000</v>
      </c>
      <c r="G409" s="3">
        <v>600000</v>
      </c>
      <c r="H409" s="3">
        <v>115200</v>
      </c>
      <c r="I409" s="50"/>
    </row>
    <row r="410" spans="1:9" ht="39" customHeight="1" x14ac:dyDescent="0.3">
      <c r="A410" s="118">
        <v>108</v>
      </c>
      <c r="B410" s="134" t="s">
        <v>712</v>
      </c>
      <c r="C410" s="134" t="s">
        <v>713</v>
      </c>
      <c r="D410" s="21" t="s">
        <v>714</v>
      </c>
      <c r="E410" s="3">
        <f t="shared" ref="E410" si="24">+F410+G410+H410</f>
        <v>7230000</v>
      </c>
      <c r="F410" s="3">
        <v>480000</v>
      </c>
      <c r="G410" s="3">
        <v>6750000</v>
      </c>
      <c r="H410" s="3"/>
      <c r="I410" s="50"/>
    </row>
    <row r="411" spans="1:9" x14ac:dyDescent="0.3">
      <c r="A411" s="120"/>
      <c r="B411" s="136"/>
      <c r="C411" s="136"/>
      <c r="D411" s="21" t="s">
        <v>715</v>
      </c>
      <c r="E411" s="3">
        <f t="shared" ref="E411" si="25">+F411+G411+H411</f>
        <v>640000</v>
      </c>
      <c r="F411" s="3">
        <v>90000</v>
      </c>
      <c r="G411" s="3">
        <v>550000</v>
      </c>
      <c r="H411" s="3"/>
      <c r="I411" s="50"/>
    </row>
    <row r="412" spans="1:9" x14ac:dyDescent="0.3">
      <c r="A412" s="39"/>
      <c r="B412" s="14"/>
      <c r="C412" s="14"/>
      <c r="D412" s="14"/>
      <c r="E412" s="49"/>
      <c r="F412" s="50"/>
      <c r="G412" s="50"/>
      <c r="H412" s="50"/>
      <c r="I412" s="50"/>
    </row>
    <row r="413" spans="1:9" x14ac:dyDescent="0.3">
      <c r="A413" s="39"/>
      <c r="B413" s="14"/>
      <c r="C413" s="14"/>
      <c r="D413" s="14"/>
      <c r="E413" s="49"/>
      <c r="F413" s="50"/>
      <c r="G413" s="50"/>
      <c r="H413" s="50"/>
      <c r="I413" s="50"/>
    </row>
    <row r="414" spans="1:9" x14ac:dyDescent="0.3">
      <c r="A414" s="39"/>
      <c r="B414" s="14"/>
      <c r="C414" s="14"/>
      <c r="D414" s="49"/>
      <c r="E414" s="49"/>
      <c r="F414" s="49"/>
      <c r="G414" s="50"/>
      <c r="H414" s="50"/>
      <c r="I414" s="50"/>
    </row>
    <row r="415" spans="1:9" x14ac:dyDescent="0.3">
      <c r="A415" s="43"/>
      <c r="D415" s="49"/>
      <c r="E415" s="44"/>
    </row>
    <row r="416" spans="1:9" x14ac:dyDescent="0.3">
      <c r="D416" s="52"/>
      <c r="E416" s="22"/>
    </row>
    <row r="418" spans="5:5" x14ac:dyDescent="0.3">
      <c r="E418" s="22"/>
    </row>
    <row r="420" spans="5:5" x14ac:dyDescent="0.3">
      <c r="E420" s="22"/>
    </row>
  </sheetData>
  <autoFilter ref="A7:J399" xr:uid="{3B728CD4-A094-495B-8774-C3BB5E03F3E6}"/>
  <mergeCells count="212">
    <mergeCell ref="B401:B404"/>
    <mergeCell ref="C401:C404"/>
    <mergeCell ref="B375:B376"/>
    <mergeCell ref="C375:C376"/>
    <mergeCell ref="C410:C411"/>
    <mergeCell ref="B410:B411"/>
    <mergeCell ref="C294:C295"/>
    <mergeCell ref="B294:B295"/>
    <mergeCell ref="C389:C390"/>
    <mergeCell ref="B389:B390"/>
    <mergeCell ref="B387:B388"/>
    <mergeCell ref="C387:C388"/>
    <mergeCell ref="B398:B399"/>
    <mergeCell ref="C398:C399"/>
    <mergeCell ref="B382:B383"/>
    <mergeCell ref="C382:C383"/>
    <mergeCell ref="B339:B340"/>
    <mergeCell ref="C339:C340"/>
    <mergeCell ref="C385:C386"/>
    <mergeCell ref="B385:B386"/>
    <mergeCell ref="B367:B368"/>
    <mergeCell ref="C367:C368"/>
    <mergeCell ref="B394:B397"/>
    <mergeCell ref="C394:C397"/>
    <mergeCell ref="B372:B373"/>
    <mergeCell ref="C372:C373"/>
    <mergeCell ref="A377:A379"/>
    <mergeCell ref="B377:B379"/>
    <mergeCell ref="C377:C379"/>
    <mergeCell ref="A355:A362"/>
    <mergeCell ref="B355:B362"/>
    <mergeCell ref="C355:C362"/>
    <mergeCell ref="A363:A366"/>
    <mergeCell ref="B363:B366"/>
    <mergeCell ref="C363:C366"/>
    <mergeCell ref="B349:B350"/>
    <mergeCell ref="C349:C350"/>
    <mergeCell ref="A351:A353"/>
    <mergeCell ref="B351:B353"/>
    <mergeCell ref="C351:C353"/>
    <mergeCell ref="A345:A346"/>
    <mergeCell ref="B345:B346"/>
    <mergeCell ref="C345:C346"/>
    <mergeCell ref="A347:A348"/>
    <mergeCell ref="B347:B348"/>
    <mergeCell ref="C347:C348"/>
    <mergeCell ref="B341:B342"/>
    <mergeCell ref="C341:C342"/>
    <mergeCell ref="A343:A344"/>
    <mergeCell ref="B343:B344"/>
    <mergeCell ref="C343:C344"/>
    <mergeCell ref="A333:A335"/>
    <mergeCell ref="B333:B335"/>
    <mergeCell ref="C333:C335"/>
    <mergeCell ref="A336:A338"/>
    <mergeCell ref="B336:B338"/>
    <mergeCell ref="C336:C338"/>
    <mergeCell ref="B331:B332"/>
    <mergeCell ref="C331:C332"/>
    <mergeCell ref="A313:A314"/>
    <mergeCell ref="B313:B314"/>
    <mergeCell ref="C313:C314"/>
    <mergeCell ref="B315:B317"/>
    <mergeCell ref="C315:C317"/>
    <mergeCell ref="B318:B320"/>
    <mergeCell ref="C318:C320"/>
    <mergeCell ref="B321:B330"/>
    <mergeCell ref="C321:C330"/>
    <mergeCell ref="B306:B308"/>
    <mergeCell ref="C306:C308"/>
    <mergeCell ref="A311:A312"/>
    <mergeCell ref="B311:B312"/>
    <mergeCell ref="C311:C312"/>
    <mergeCell ref="A297:A298"/>
    <mergeCell ref="B297:B298"/>
    <mergeCell ref="C297:C298"/>
    <mergeCell ref="A300:A302"/>
    <mergeCell ref="B300:B302"/>
    <mergeCell ref="C300:C302"/>
    <mergeCell ref="C304:C305"/>
    <mergeCell ref="B304:B305"/>
    <mergeCell ref="A283:A290"/>
    <mergeCell ref="B283:B290"/>
    <mergeCell ref="C283:C290"/>
    <mergeCell ref="A291:A293"/>
    <mergeCell ref="B291:B293"/>
    <mergeCell ref="C291:C293"/>
    <mergeCell ref="A269:A276"/>
    <mergeCell ref="B269:B276"/>
    <mergeCell ref="C269:C276"/>
    <mergeCell ref="C280:C282"/>
    <mergeCell ref="B280:B282"/>
    <mergeCell ref="A280:A282"/>
    <mergeCell ref="A262:A264"/>
    <mergeCell ref="B262:B264"/>
    <mergeCell ref="C262:C264"/>
    <mergeCell ref="A265:A268"/>
    <mergeCell ref="B265:B268"/>
    <mergeCell ref="C265:C268"/>
    <mergeCell ref="A250:A256"/>
    <mergeCell ref="B250:B256"/>
    <mergeCell ref="C250:C256"/>
    <mergeCell ref="A259:A261"/>
    <mergeCell ref="B259:B261"/>
    <mergeCell ref="C259:C261"/>
    <mergeCell ref="A233:A235"/>
    <mergeCell ref="B233:B235"/>
    <mergeCell ref="C233:C235"/>
    <mergeCell ref="A236:A248"/>
    <mergeCell ref="B236:B248"/>
    <mergeCell ref="C236:C248"/>
    <mergeCell ref="A205:A223"/>
    <mergeCell ref="B205:B223"/>
    <mergeCell ref="C205:C223"/>
    <mergeCell ref="A224:A227"/>
    <mergeCell ref="B224:B227"/>
    <mergeCell ref="C224:C227"/>
    <mergeCell ref="C228:C231"/>
    <mergeCell ref="B228:B231"/>
    <mergeCell ref="A228:A231"/>
    <mergeCell ref="A190:A194"/>
    <mergeCell ref="B190:B194"/>
    <mergeCell ref="C190:C194"/>
    <mergeCell ref="A197:A204"/>
    <mergeCell ref="B197:B204"/>
    <mergeCell ref="C197:C204"/>
    <mergeCell ref="A171:A175"/>
    <mergeCell ref="B171:B175"/>
    <mergeCell ref="C171:C175"/>
    <mergeCell ref="A176:A189"/>
    <mergeCell ref="B176:B189"/>
    <mergeCell ref="C176:C189"/>
    <mergeCell ref="A153:A154"/>
    <mergeCell ref="B153:B154"/>
    <mergeCell ref="C153:C154"/>
    <mergeCell ref="A155:A170"/>
    <mergeCell ref="B155:B170"/>
    <mergeCell ref="C155:C170"/>
    <mergeCell ref="A145:A146"/>
    <mergeCell ref="B145:B146"/>
    <mergeCell ref="C145:C146"/>
    <mergeCell ref="A147:A152"/>
    <mergeCell ref="B147:B152"/>
    <mergeCell ref="C147:C152"/>
    <mergeCell ref="A134:A138"/>
    <mergeCell ref="B134:B138"/>
    <mergeCell ref="C134:C138"/>
    <mergeCell ref="A142:A144"/>
    <mergeCell ref="B142:B144"/>
    <mergeCell ref="C142:C144"/>
    <mergeCell ref="A120:A128"/>
    <mergeCell ref="B120:B128"/>
    <mergeCell ref="C120:C128"/>
    <mergeCell ref="A131:A133"/>
    <mergeCell ref="B131:B133"/>
    <mergeCell ref="C131:C133"/>
    <mergeCell ref="A106:A109"/>
    <mergeCell ref="B106:B109"/>
    <mergeCell ref="C106:C109"/>
    <mergeCell ref="A110:A116"/>
    <mergeCell ref="B110:B116"/>
    <mergeCell ref="C110:C116"/>
    <mergeCell ref="A92:A101"/>
    <mergeCell ref="B92:B101"/>
    <mergeCell ref="C92:C101"/>
    <mergeCell ref="A102:A105"/>
    <mergeCell ref="B102:B105"/>
    <mergeCell ref="C102:C105"/>
    <mergeCell ref="A51:A76"/>
    <mergeCell ref="B51:B76"/>
    <mergeCell ref="C51:C76"/>
    <mergeCell ref="A77:A91"/>
    <mergeCell ref="B77:B91"/>
    <mergeCell ref="C77:C91"/>
    <mergeCell ref="A35:A50"/>
    <mergeCell ref="B35:B50"/>
    <mergeCell ref="C35:C50"/>
    <mergeCell ref="A7:A25"/>
    <mergeCell ref="B7:B25"/>
    <mergeCell ref="C7:C25"/>
    <mergeCell ref="A26:A33"/>
    <mergeCell ref="B26:B33"/>
    <mergeCell ref="C26:C33"/>
    <mergeCell ref="A2:H2"/>
    <mergeCell ref="A3:H3"/>
    <mergeCell ref="A5:A6"/>
    <mergeCell ref="B5:B6"/>
    <mergeCell ref="C5:C6"/>
    <mergeCell ref="D5:D6"/>
    <mergeCell ref="E5:E6"/>
    <mergeCell ref="F5:H5"/>
    <mergeCell ref="A385:A386"/>
    <mergeCell ref="A387:A388"/>
    <mergeCell ref="A389:A390"/>
    <mergeCell ref="A394:A397"/>
    <mergeCell ref="A398:A399"/>
    <mergeCell ref="A401:A404"/>
    <mergeCell ref="A410:A411"/>
    <mergeCell ref="A294:A295"/>
    <mergeCell ref="A304:A305"/>
    <mergeCell ref="A315:A317"/>
    <mergeCell ref="A318:A320"/>
    <mergeCell ref="A321:A330"/>
    <mergeCell ref="A339:A340"/>
    <mergeCell ref="A367:A368"/>
    <mergeCell ref="A375:A376"/>
    <mergeCell ref="A382:A383"/>
    <mergeCell ref="A306:A308"/>
    <mergeCell ref="A331:A332"/>
    <mergeCell ref="A341:A342"/>
    <mergeCell ref="A349:A350"/>
    <mergeCell ref="A372:A373"/>
  </mergeCells>
  <pageMargins left="0.7" right="0.7" top="0.75" bottom="0.75" header="0.3" footer="0.3"/>
  <pageSetup paperSize="9" scale="87" orientation="portrait" verticalDpi="4294967295" r:id="rId1"/>
  <rowBreaks count="5" manualBreakCount="5">
    <brk id="35" max="9" man="1"/>
    <brk id="84" max="16383" man="1"/>
    <brk id="298" max="9" man="1"/>
    <brk id="321" max="16383" man="1"/>
    <brk id="357" max="16383" man="1"/>
  </rowBreaks>
  <colBreaks count="1" manualBreakCount="1">
    <brk id="4" max="12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4645E2-4AEF-4E6A-881F-303312ED5974}">
  <dimension ref="A2:J657"/>
  <sheetViews>
    <sheetView tabSelected="1" view="pageBreakPreview" topLeftCell="A643" zoomScale="85" zoomScaleNormal="100" zoomScaleSheetLayoutView="85" workbookViewId="0">
      <selection activeCell="E656" sqref="E656"/>
    </sheetView>
  </sheetViews>
  <sheetFormatPr defaultRowHeight="18.75" x14ac:dyDescent="0.3"/>
  <cols>
    <col min="1" max="1" width="4.85546875" style="2" customWidth="1"/>
    <col min="2" max="2" width="31.28515625" style="31" customWidth="1"/>
    <col min="3" max="3" width="53.140625" style="31" customWidth="1"/>
    <col min="4" max="4" width="83.5703125" style="1" customWidth="1"/>
    <col min="5" max="5" width="21.140625" style="1" customWidth="1"/>
    <col min="6" max="6" width="22" style="1" bestFit="1" customWidth="1"/>
    <col min="7" max="7" width="19" style="1" bestFit="1" customWidth="1"/>
    <col min="8" max="8" width="17.7109375" style="1" bestFit="1" customWidth="1"/>
    <col min="9" max="9" width="16.28515625" style="30" bestFit="1" customWidth="1"/>
    <col min="10" max="10" width="19" style="1" bestFit="1" customWidth="1"/>
    <col min="11" max="16384" width="9.140625" style="1"/>
  </cols>
  <sheetData>
    <row r="2" spans="1:10" ht="25.5" x14ac:dyDescent="0.3">
      <c r="A2" s="103" t="s">
        <v>1102</v>
      </c>
      <c r="B2" s="103"/>
      <c r="C2" s="103"/>
      <c r="D2" s="103"/>
      <c r="E2" s="103"/>
      <c r="F2" s="103"/>
      <c r="G2" s="103"/>
      <c r="H2" s="103"/>
    </row>
    <row r="3" spans="1:10" ht="25.5" x14ac:dyDescent="0.3">
      <c r="A3" s="103" t="s">
        <v>2</v>
      </c>
      <c r="B3" s="103"/>
      <c r="C3" s="103"/>
      <c r="D3" s="103"/>
      <c r="E3" s="103"/>
      <c r="F3" s="103"/>
      <c r="G3" s="103"/>
      <c r="H3" s="103"/>
    </row>
    <row r="4" spans="1:10" s="30" customFormat="1" ht="19.5" thickBot="1" x14ac:dyDescent="0.35">
      <c r="A4" s="2"/>
      <c r="B4" s="31"/>
      <c r="C4" s="31"/>
      <c r="D4" s="1"/>
      <c r="E4" s="1"/>
      <c r="F4" s="1"/>
      <c r="G4" s="1"/>
      <c r="H4" s="1"/>
      <c r="J4" s="1"/>
    </row>
    <row r="5" spans="1:10" s="30" customFormat="1" ht="19.5" thickTop="1" x14ac:dyDescent="0.3">
      <c r="A5" s="145" t="s">
        <v>4</v>
      </c>
      <c r="B5" s="146" t="s">
        <v>3</v>
      </c>
      <c r="C5" s="148" t="s">
        <v>3</v>
      </c>
      <c r="D5" s="150" t="s">
        <v>5</v>
      </c>
      <c r="E5" s="146" t="s">
        <v>6</v>
      </c>
      <c r="F5" s="150" t="s">
        <v>7</v>
      </c>
      <c r="G5" s="150"/>
      <c r="H5" s="152"/>
      <c r="J5" s="1"/>
    </row>
    <row r="6" spans="1:10" s="30" customFormat="1" ht="31.5" x14ac:dyDescent="0.3">
      <c r="A6" s="142"/>
      <c r="B6" s="147"/>
      <c r="C6" s="149"/>
      <c r="D6" s="151"/>
      <c r="E6" s="147"/>
      <c r="F6" s="74" t="s">
        <v>8</v>
      </c>
      <c r="G6" s="74" t="s">
        <v>9</v>
      </c>
      <c r="H6" s="75" t="s">
        <v>1</v>
      </c>
      <c r="J6" s="1"/>
    </row>
    <row r="7" spans="1:10" s="30" customFormat="1" x14ac:dyDescent="0.3">
      <c r="A7" s="142">
        <v>1</v>
      </c>
      <c r="B7" s="141" t="s">
        <v>1099</v>
      </c>
      <c r="C7" s="141" t="s">
        <v>0</v>
      </c>
      <c r="D7" s="76" t="s">
        <v>934</v>
      </c>
      <c r="E7" s="77">
        <f>+F7+G7+H7</f>
        <v>478120</v>
      </c>
      <c r="F7" s="78">
        <v>27000</v>
      </c>
      <c r="G7" s="78"/>
      <c r="H7" s="79">
        <v>451120</v>
      </c>
      <c r="J7" s="1"/>
    </row>
    <row r="8" spans="1:10" s="30" customFormat="1" ht="31.5" x14ac:dyDescent="0.3">
      <c r="A8" s="142"/>
      <c r="B8" s="141"/>
      <c r="C8" s="141"/>
      <c r="D8" s="80" t="s">
        <v>1065</v>
      </c>
      <c r="E8" s="77">
        <f t="shared" ref="E8:E71" si="0">+F8+G8+H8</f>
        <v>4474417</v>
      </c>
      <c r="F8" s="78">
        <v>162000</v>
      </c>
      <c r="G8" s="78">
        <v>3200000</v>
      </c>
      <c r="H8" s="79">
        <v>1112417</v>
      </c>
      <c r="J8" s="1"/>
    </row>
    <row r="9" spans="1:10" s="30" customFormat="1" x14ac:dyDescent="0.3">
      <c r="A9" s="142"/>
      <c r="B9" s="141"/>
      <c r="C9" s="141"/>
      <c r="D9" s="76" t="s">
        <v>160</v>
      </c>
      <c r="E9" s="77">
        <f t="shared" si="0"/>
        <v>4290822</v>
      </c>
      <c r="F9" s="78">
        <v>54000</v>
      </c>
      <c r="G9" s="78">
        <v>1000000</v>
      </c>
      <c r="H9" s="79">
        <v>3236822</v>
      </c>
      <c r="J9" s="1"/>
    </row>
    <row r="10" spans="1:10" s="30" customFormat="1" x14ac:dyDescent="0.3">
      <c r="A10" s="142"/>
      <c r="B10" s="141"/>
      <c r="C10" s="141"/>
      <c r="D10" s="76" t="s">
        <v>159</v>
      </c>
      <c r="E10" s="77">
        <f t="shared" si="0"/>
        <v>5179948</v>
      </c>
      <c r="F10" s="78">
        <v>81000</v>
      </c>
      <c r="G10" s="78">
        <v>2400000</v>
      </c>
      <c r="H10" s="79">
        <v>2698948</v>
      </c>
      <c r="J10" s="1"/>
    </row>
    <row r="11" spans="1:10" s="30" customFormat="1" x14ac:dyDescent="0.3">
      <c r="A11" s="142"/>
      <c r="B11" s="141"/>
      <c r="C11" s="141"/>
      <c r="D11" s="76" t="s">
        <v>161</v>
      </c>
      <c r="E11" s="77">
        <f t="shared" si="0"/>
        <v>3965459</v>
      </c>
      <c r="F11" s="78">
        <v>54000</v>
      </c>
      <c r="G11" s="78">
        <v>825000</v>
      </c>
      <c r="H11" s="79">
        <v>3086459</v>
      </c>
      <c r="J11" s="1"/>
    </row>
    <row r="12" spans="1:10" s="30" customFormat="1" x14ac:dyDescent="0.3">
      <c r="A12" s="142"/>
      <c r="B12" s="141"/>
      <c r="C12" s="141"/>
      <c r="D12" s="76" t="s">
        <v>491</v>
      </c>
      <c r="E12" s="77">
        <f t="shared" si="0"/>
        <v>1554000</v>
      </c>
      <c r="F12" s="78">
        <v>54000</v>
      </c>
      <c r="G12" s="78">
        <v>1500000</v>
      </c>
      <c r="H12" s="79"/>
      <c r="J12" s="1"/>
    </row>
    <row r="13" spans="1:10" s="30" customFormat="1" x14ac:dyDescent="0.3">
      <c r="A13" s="142"/>
      <c r="B13" s="141"/>
      <c r="C13" s="141"/>
      <c r="D13" s="76" t="s">
        <v>441</v>
      </c>
      <c r="E13" s="77">
        <f t="shared" si="0"/>
        <v>2491406</v>
      </c>
      <c r="F13" s="78">
        <v>54000</v>
      </c>
      <c r="G13" s="78">
        <v>900000</v>
      </c>
      <c r="H13" s="79">
        <v>1537406</v>
      </c>
      <c r="J13" s="1"/>
    </row>
    <row r="14" spans="1:10" s="30" customFormat="1" x14ac:dyDescent="0.3">
      <c r="A14" s="142"/>
      <c r="B14" s="141"/>
      <c r="C14" s="141"/>
      <c r="D14" s="76" t="s">
        <v>458</v>
      </c>
      <c r="E14" s="77">
        <f t="shared" si="0"/>
        <v>2281000</v>
      </c>
      <c r="F14" s="78">
        <v>81000</v>
      </c>
      <c r="G14" s="78">
        <v>2200000</v>
      </c>
      <c r="H14" s="79"/>
      <c r="J14" s="1"/>
    </row>
    <row r="15" spans="1:10" s="30" customFormat="1" x14ac:dyDescent="0.3">
      <c r="A15" s="142"/>
      <c r="B15" s="141"/>
      <c r="C15" s="141"/>
      <c r="D15" s="76" t="s">
        <v>173</v>
      </c>
      <c r="E15" s="77">
        <f t="shared" si="0"/>
        <v>1131000</v>
      </c>
      <c r="F15" s="78">
        <v>81000</v>
      </c>
      <c r="G15" s="78">
        <v>1050000</v>
      </c>
      <c r="H15" s="79"/>
      <c r="J15" s="1"/>
    </row>
    <row r="16" spans="1:10" s="30" customFormat="1" x14ac:dyDescent="0.3">
      <c r="A16" s="142"/>
      <c r="B16" s="141"/>
      <c r="C16" s="141"/>
      <c r="D16" s="76" t="s">
        <v>571</v>
      </c>
      <c r="E16" s="77">
        <f t="shared" si="0"/>
        <v>3008804</v>
      </c>
      <c r="F16" s="78"/>
      <c r="G16" s="78"/>
      <c r="H16" s="79">
        <v>3008804</v>
      </c>
      <c r="J16" s="1"/>
    </row>
    <row r="17" spans="1:10" s="30" customFormat="1" x14ac:dyDescent="0.3">
      <c r="A17" s="142"/>
      <c r="B17" s="141"/>
      <c r="C17" s="141"/>
      <c r="D17" s="76" t="s">
        <v>608</v>
      </c>
      <c r="E17" s="77">
        <f t="shared" si="0"/>
        <v>1660000</v>
      </c>
      <c r="F17" s="78">
        <v>60000</v>
      </c>
      <c r="G17" s="78">
        <v>1600000</v>
      </c>
      <c r="H17" s="79"/>
      <c r="J17" s="1"/>
    </row>
    <row r="18" spans="1:10" s="30" customFormat="1" x14ac:dyDescent="0.3">
      <c r="A18" s="142"/>
      <c r="B18" s="141"/>
      <c r="C18" s="141"/>
      <c r="D18" s="76" t="s">
        <v>166</v>
      </c>
      <c r="E18" s="77">
        <f t="shared" si="0"/>
        <v>330000</v>
      </c>
      <c r="F18" s="78">
        <v>30000</v>
      </c>
      <c r="G18" s="78">
        <v>300000</v>
      </c>
      <c r="H18" s="79"/>
      <c r="J18" s="1"/>
    </row>
    <row r="19" spans="1:10" s="30" customFormat="1" x14ac:dyDescent="0.3">
      <c r="A19" s="142"/>
      <c r="B19" s="141"/>
      <c r="C19" s="141"/>
      <c r="D19" s="76" t="s">
        <v>217</v>
      </c>
      <c r="E19" s="77">
        <f t="shared" si="0"/>
        <v>664000</v>
      </c>
      <c r="F19" s="78">
        <v>27000</v>
      </c>
      <c r="G19" s="78">
        <v>637000</v>
      </c>
      <c r="H19" s="79"/>
      <c r="J19" s="1"/>
    </row>
    <row r="20" spans="1:10" s="30" customFormat="1" x14ac:dyDescent="0.3">
      <c r="A20" s="142"/>
      <c r="B20" s="141"/>
      <c r="C20" s="141"/>
      <c r="D20" s="76" t="s">
        <v>642</v>
      </c>
      <c r="E20" s="77">
        <f t="shared" si="0"/>
        <v>3767218</v>
      </c>
      <c r="F20" s="78">
        <v>30000</v>
      </c>
      <c r="G20" s="78">
        <v>900000</v>
      </c>
      <c r="H20" s="79">
        <v>2837218</v>
      </c>
      <c r="J20" s="1"/>
    </row>
    <row r="21" spans="1:10" s="30" customFormat="1" x14ac:dyDescent="0.3">
      <c r="A21" s="142"/>
      <c r="B21" s="141"/>
      <c r="C21" s="141"/>
      <c r="D21" s="76" t="s">
        <v>172</v>
      </c>
      <c r="E21" s="77">
        <f t="shared" si="0"/>
        <v>2926267</v>
      </c>
      <c r="F21" s="78">
        <v>81000</v>
      </c>
      <c r="G21" s="78">
        <v>2200000</v>
      </c>
      <c r="H21" s="79">
        <v>645267</v>
      </c>
      <c r="J21" s="1"/>
    </row>
    <row r="22" spans="1:10" s="30" customFormat="1" x14ac:dyDescent="0.3">
      <c r="A22" s="142"/>
      <c r="B22" s="141"/>
      <c r="C22" s="141"/>
      <c r="D22" s="76" t="s">
        <v>184</v>
      </c>
      <c r="E22" s="77">
        <f t="shared" si="0"/>
        <v>981000</v>
      </c>
      <c r="F22" s="78">
        <v>81000</v>
      </c>
      <c r="G22" s="78">
        <v>900000</v>
      </c>
      <c r="H22" s="79"/>
      <c r="J22" s="1"/>
    </row>
    <row r="23" spans="1:10" s="30" customFormat="1" x14ac:dyDescent="0.3">
      <c r="A23" s="142"/>
      <c r="B23" s="141"/>
      <c r="C23" s="141"/>
      <c r="D23" s="76" t="s">
        <v>659</v>
      </c>
      <c r="E23" s="77">
        <f t="shared" si="0"/>
        <v>2790000</v>
      </c>
      <c r="F23" s="78">
        <v>90000</v>
      </c>
      <c r="G23" s="78">
        <v>2700000</v>
      </c>
      <c r="H23" s="79"/>
      <c r="J23" s="1"/>
    </row>
    <row r="24" spans="1:10" s="30" customFormat="1" x14ac:dyDescent="0.3">
      <c r="A24" s="142"/>
      <c r="B24" s="141"/>
      <c r="C24" s="141"/>
      <c r="D24" s="76" t="s">
        <v>673</v>
      </c>
      <c r="E24" s="77">
        <f t="shared" si="0"/>
        <v>1970000</v>
      </c>
      <c r="F24" s="78">
        <v>270000</v>
      </c>
      <c r="G24" s="78">
        <v>1700000</v>
      </c>
      <c r="H24" s="79"/>
      <c r="J24" s="1"/>
    </row>
    <row r="25" spans="1:10" s="30" customFormat="1" x14ac:dyDescent="0.3">
      <c r="A25" s="142"/>
      <c r="B25" s="141"/>
      <c r="C25" s="141"/>
      <c r="D25" s="76" t="s">
        <v>692</v>
      </c>
      <c r="E25" s="77">
        <f t="shared" si="0"/>
        <v>1157587</v>
      </c>
      <c r="F25" s="78">
        <v>30000</v>
      </c>
      <c r="G25" s="78"/>
      <c r="H25" s="79">
        <v>1127587</v>
      </c>
      <c r="J25" s="1"/>
    </row>
    <row r="26" spans="1:10" s="30" customFormat="1" x14ac:dyDescent="0.3">
      <c r="A26" s="142"/>
      <c r="B26" s="141"/>
      <c r="C26" s="141"/>
      <c r="D26" s="76" t="s">
        <v>720</v>
      </c>
      <c r="E26" s="77">
        <f t="shared" si="0"/>
        <v>90000</v>
      </c>
      <c r="F26" s="78">
        <v>90000</v>
      </c>
      <c r="G26" s="78"/>
      <c r="H26" s="79"/>
      <c r="J26" s="1"/>
    </row>
    <row r="27" spans="1:10" s="30" customFormat="1" x14ac:dyDescent="0.3">
      <c r="A27" s="142"/>
      <c r="B27" s="141"/>
      <c r="C27" s="141"/>
      <c r="D27" s="76" t="s">
        <v>744</v>
      </c>
      <c r="E27" s="77">
        <f t="shared" si="0"/>
        <v>2322000</v>
      </c>
      <c r="F27" s="78">
        <v>90000</v>
      </c>
      <c r="G27" s="78">
        <v>1950000</v>
      </c>
      <c r="H27" s="79">
        <v>282000</v>
      </c>
      <c r="J27" s="1"/>
    </row>
    <row r="28" spans="1:10" s="30" customFormat="1" x14ac:dyDescent="0.3">
      <c r="A28" s="142"/>
      <c r="B28" s="141"/>
      <c r="C28" s="141"/>
      <c r="D28" s="76" t="s">
        <v>768</v>
      </c>
      <c r="E28" s="77">
        <f t="shared" si="0"/>
        <v>4125086</v>
      </c>
      <c r="F28" s="78">
        <v>90000</v>
      </c>
      <c r="G28" s="78">
        <v>1850000</v>
      </c>
      <c r="H28" s="79">
        <v>2185086</v>
      </c>
      <c r="J28" s="1"/>
    </row>
    <row r="29" spans="1:10" s="30" customFormat="1" x14ac:dyDescent="0.3">
      <c r="A29" s="142"/>
      <c r="B29" s="141"/>
      <c r="C29" s="141"/>
      <c r="D29" s="76" t="s">
        <v>987</v>
      </c>
      <c r="E29" s="77">
        <f t="shared" si="0"/>
        <v>5702121</v>
      </c>
      <c r="F29" s="78">
        <v>120000</v>
      </c>
      <c r="G29" s="78">
        <v>2650000</v>
      </c>
      <c r="H29" s="79">
        <v>2932121</v>
      </c>
      <c r="J29" s="1"/>
    </row>
    <row r="30" spans="1:10" s="30" customFormat="1" x14ac:dyDescent="0.3">
      <c r="A30" s="142"/>
      <c r="B30" s="141"/>
      <c r="C30" s="141"/>
      <c r="D30" s="76" t="s">
        <v>1080</v>
      </c>
      <c r="E30" s="77">
        <f t="shared" si="0"/>
        <v>180000</v>
      </c>
      <c r="F30" s="78">
        <v>180000</v>
      </c>
      <c r="G30" s="78"/>
      <c r="H30" s="79"/>
      <c r="J30" s="1"/>
    </row>
    <row r="31" spans="1:10" s="30" customFormat="1" x14ac:dyDescent="0.3">
      <c r="A31" s="142"/>
      <c r="B31" s="141"/>
      <c r="C31" s="141"/>
      <c r="D31" s="76" t="s">
        <v>1079</v>
      </c>
      <c r="E31" s="77">
        <f t="shared" si="0"/>
        <v>2550000</v>
      </c>
      <c r="F31" s="78">
        <v>150000</v>
      </c>
      <c r="G31" s="78">
        <v>2400000</v>
      </c>
      <c r="H31" s="79"/>
      <c r="J31" s="1"/>
    </row>
    <row r="32" spans="1:10" s="30" customFormat="1" x14ac:dyDescent="0.3">
      <c r="A32" s="142"/>
      <c r="B32" s="141"/>
      <c r="C32" s="141"/>
      <c r="D32" s="76" t="s">
        <v>856</v>
      </c>
      <c r="E32" s="77">
        <f t="shared" si="0"/>
        <v>470000</v>
      </c>
      <c r="F32" s="78">
        <v>30000</v>
      </c>
      <c r="G32" s="78">
        <v>440000</v>
      </c>
      <c r="H32" s="79"/>
      <c r="J32" s="1"/>
    </row>
    <row r="33" spans="1:10" s="30" customFormat="1" x14ac:dyDescent="0.3">
      <c r="A33" s="142"/>
      <c r="B33" s="141"/>
      <c r="C33" s="141"/>
      <c r="D33" s="76" t="s">
        <v>857</v>
      </c>
      <c r="E33" s="77">
        <f t="shared" si="0"/>
        <v>2682999</v>
      </c>
      <c r="F33" s="78">
        <v>30000</v>
      </c>
      <c r="G33" s="78"/>
      <c r="H33" s="79">
        <v>2652999</v>
      </c>
      <c r="J33" s="1"/>
    </row>
    <row r="34" spans="1:10" s="30" customFormat="1" x14ac:dyDescent="0.3">
      <c r="A34" s="142">
        <v>2</v>
      </c>
      <c r="B34" s="141" t="s">
        <v>1100</v>
      </c>
      <c r="C34" s="141" t="s">
        <v>91</v>
      </c>
      <c r="D34" s="76" t="s">
        <v>389</v>
      </c>
      <c r="E34" s="77">
        <f t="shared" si="0"/>
        <v>835745</v>
      </c>
      <c r="F34" s="81">
        <v>27000</v>
      </c>
      <c r="G34" s="81"/>
      <c r="H34" s="82">
        <v>808745</v>
      </c>
      <c r="J34" s="1"/>
    </row>
    <row r="35" spans="1:10" s="30" customFormat="1" x14ac:dyDescent="0.3">
      <c r="A35" s="142"/>
      <c r="B35" s="141"/>
      <c r="C35" s="141"/>
      <c r="D35" s="76" t="s">
        <v>858</v>
      </c>
      <c r="E35" s="77">
        <f t="shared" si="0"/>
        <v>1799000</v>
      </c>
      <c r="F35" s="81">
        <v>54000</v>
      </c>
      <c r="G35" s="81">
        <v>1350000</v>
      </c>
      <c r="H35" s="82">
        <v>395000</v>
      </c>
      <c r="J35" s="1"/>
    </row>
    <row r="36" spans="1:10" s="30" customFormat="1" x14ac:dyDescent="0.3">
      <c r="A36" s="142"/>
      <c r="B36" s="141"/>
      <c r="C36" s="141"/>
      <c r="D36" s="76" t="s">
        <v>859</v>
      </c>
      <c r="E36" s="77">
        <f t="shared" si="0"/>
        <v>1231000</v>
      </c>
      <c r="F36" s="81">
        <v>54000</v>
      </c>
      <c r="G36" s="81">
        <v>700000</v>
      </c>
      <c r="H36" s="82">
        <v>477000</v>
      </c>
      <c r="J36" s="1"/>
    </row>
    <row r="37" spans="1:10" s="30" customFormat="1" x14ac:dyDescent="0.3">
      <c r="A37" s="142"/>
      <c r="B37" s="141"/>
      <c r="C37" s="141"/>
      <c r="D37" s="76" t="s">
        <v>128</v>
      </c>
      <c r="E37" s="77">
        <f t="shared" si="0"/>
        <v>1733697</v>
      </c>
      <c r="F37" s="81">
        <v>54000</v>
      </c>
      <c r="G37" s="81">
        <v>760000</v>
      </c>
      <c r="H37" s="82">
        <v>919697</v>
      </c>
      <c r="J37" s="1"/>
    </row>
    <row r="38" spans="1:10" s="30" customFormat="1" x14ac:dyDescent="0.3">
      <c r="A38" s="142"/>
      <c r="B38" s="141"/>
      <c r="C38" s="141"/>
      <c r="D38" s="76" t="s">
        <v>174</v>
      </c>
      <c r="E38" s="77">
        <f t="shared" si="0"/>
        <v>1442830</v>
      </c>
      <c r="F38" s="81">
        <v>27000</v>
      </c>
      <c r="G38" s="81">
        <v>280000</v>
      </c>
      <c r="H38" s="82">
        <v>1135830</v>
      </c>
      <c r="J38" s="1"/>
    </row>
    <row r="39" spans="1:10" s="30" customFormat="1" x14ac:dyDescent="0.3">
      <c r="A39" s="142"/>
      <c r="B39" s="141"/>
      <c r="C39" s="141"/>
      <c r="D39" s="76" t="s">
        <v>537</v>
      </c>
      <c r="E39" s="77">
        <f t="shared" si="0"/>
        <v>24481147.5</v>
      </c>
      <c r="F39" s="81"/>
      <c r="G39" s="81"/>
      <c r="H39" s="82">
        <v>24481147.5</v>
      </c>
      <c r="J39" s="1"/>
    </row>
    <row r="40" spans="1:10" s="30" customFormat="1" x14ac:dyDescent="0.3">
      <c r="A40" s="142"/>
      <c r="B40" s="141"/>
      <c r="C40" s="141"/>
      <c r="D40" s="76" t="s">
        <v>98</v>
      </c>
      <c r="E40" s="77">
        <f t="shared" si="0"/>
        <v>2174896</v>
      </c>
      <c r="F40" s="81">
        <v>54000</v>
      </c>
      <c r="G40" s="81">
        <v>1000000</v>
      </c>
      <c r="H40" s="82">
        <v>1120896</v>
      </c>
      <c r="J40" s="1"/>
    </row>
    <row r="41" spans="1:10" x14ac:dyDescent="0.3">
      <c r="A41" s="142"/>
      <c r="B41" s="141"/>
      <c r="C41" s="141"/>
      <c r="D41" s="76" t="s">
        <v>693</v>
      </c>
      <c r="E41" s="77">
        <f t="shared" si="0"/>
        <v>4265988</v>
      </c>
      <c r="F41" s="81">
        <v>180000</v>
      </c>
      <c r="G41" s="81">
        <v>1980000</v>
      </c>
      <c r="H41" s="82">
        <v>2105988</v>
      </c>
    </row>
    <row r="42" spans="1:10" x14ac:dyDescent="0.3">
      <c r="A42" s="142"/>
      <c r="B42" s="141"/>
      <c r="C42" s="141"/>
      <c r="D42" s="76" t="s">
        <v>721</v>
      </c>
      <c r="E42" s="77">
        <f t="shared" si="0"/>
        <v>1782141</v>
      </c>
      <c r="F42" s="81">
        <v>60000</v>
      </c>
      <c r="G42" s="81">
        <v>600000</v>
      </c>
      <c r="H42" s="82">
        <v>1122141</v>
      </c>
    </row>
    <row r="43" spans="1:10" x14ac:dyDescent="0.3">
      <c r="A43" s="142"/>
      <c r="B43" s="141"/>
      <c r="C43" s="141"/>
      <c r="D43" s="76" t="s">
        <v>774</v>
      </c>
      <c r="E43" s="77">
        <f t="shared" si="0"/>
        <v>1432000</v>
      </c>
      <c r="F43" s="81">
        <v>90000</v>
      </c>
      <c r="G43" s="81">
        <v>1200000</v>
      </c>
      <c r="H43" s="82">
        <v>142000</v>
      </c>
    </row>
    <row r="44" spans="1:10" x14ac:dyDescent="0.3">
      <c r="A44" s="142"/>
      <c r="B44" s="141"/>
      <c r="C44" s="141"/>
      <c r="D44" s="76" t="s">
        <v>860</v>
      </c>
      <c r="E44" s="77">
        <f t="shared" si="0"/>
        <v>38752104.010000005</v>
      </c>
      <c r="F44" s="81">
        <v>3060349.35</v>
      </c>
      <c r="G44" s="81">
        <v>6240712.4000000004</v>
      </c>
      <c r="H44" s="82">
        <v>29451042.260000002</v>
      </c>
      <c r="I44" s="70"/>
    </row>
    <row r="45" spans="1:10" x14ac:dyDescent="0.3">
      <c r="A45" s="142">
        <v>3</v>
      </c>
      <c r="B45" s="141" t="s">
        <v>1101</v>
      </c>
      <c r="C45" s="141" t="s">
        <v>12</v>
      </c>
      <c r="D45" s="76" t="s">
        <v>861</v>
      </c>
      <c r="E45" s="77">
        <f t="shared" si="0"/>
        <v>1280360</v>
      </c>
      <c r="F45" s="81">
        <v>81000</v>
      </c>
      <c r="G45" s="81">
        <v>900000</v>
      </c>
      <c r="H45" s="82">
        <v>299360</v>
      </c>
    </row>
    <row r="46" spans="1:10" x14ac:dyDescent="0.3">
      <c r="A46" s="142"/>
      <c r="B46" s="141"/>
      <c r="C46" s="141"/>
      <c r="D46" s="76" t="s">
        <v>760</v>
      </c>
      <c r="E46" s="77">
        <f t="shared" si="0"/>
        <v>425000</v>
      </c>
      <c r="F46" s="81">
        <v>30000</v>
      </c>
      <c r="G46" s="81"/>
      <c r="H46" s="82">
        <v>395000</v>
      </c>
    </row>
    <row r="47" spans="1:10" x14ac:dyDescent="0.3">
      <c r="A47" s="142"/>
      <c r="B47" s="141"/>
      <c r="C47" s="141"/>
      <c r="D47" s="76" t="s">
        <v>862</v>
      </c>
      <c r="E47" s="77">
        <f t="shared" si="0"/>
        <v>660000</v>
      </c>
      <c r="F47" s="81">
        <v>60000</v>
      </c>
      <c r="G47" s="81">
        <v>600000</v>
      </c>
      <c r="H47" s="82"/>
    </row>
    <row r="48" spans="1:10" x14ac:dyDescent="0.3">
      <c r="A48" s="142"/>
      <c r="B48" s="141"/>
      <c r="C48" s="141"/>
      <c r="D48" s="76" t="s">
        <v>863</v>
      </c>
      <c r="E48" s="77">
        <f t="shared" si="0"/>
        <v>2449900</v>
      </c>
      <c r="F48" s="81">
        <v>120000</v>
      </c>
      <c r="G48" s="81">
        <v>2100000</v>
      </c>
      <c r="H48" s="82">
        <v>229900</v>
      </c>
    </row>
    <row r="49" spans="1:10" x14ac:dyDescent="0.3">
      <c r="A49" s="142">
        <v>4</v>
      </c>
      <c r="B49" s="141" t="s">
        <v>13</v>
      </c>
      <c r="C49" s="141" t="s">
        <v>12</v>
      </c>
      <c r="D49" s="76" t="s">
        <v>864</v>
      </c>
      <c r="E49" s="77">
        <f t="shared" si="0"/>
        <v>1265000</v>
      </c>
      <c r="F49" s="81">
        <v>54000</v>
      </c>
      <c r="G49" s="81">
        <v>800000</v>
      </c>
      <c r="H49" s="82">
        <v>411000</v>
      </c>
    </row>
    <row r="50" spans="1:10" x14ac:dyDescent="0.3">
      <c r="A50" s="142"/>
      <c r="B50" s="141"/>
      <c r="C50" s="141"/>
      <c r="D50" s="76" t="s">
        <v>120</v>
      </c>
      <c r="E50" s="77">
        <f t="shared" si="0"/>
        <v>8659657</v>
      </c>
      <c r="F50" s="78"/>
      <c r="G50" s="78">
        <v>8659657</v>
      </c>
      <c r="H50" s="82"/>
    </row>
    <row r="51" spans="1:10" x14ac:dyDescent="0.3">
      <c r="A51" s="142"/>
      <c r="B51" s="141"/>
      <c r="C51" s="141"/>
      <c r="D51" s="76" t="s">
        <v>1064</v>
      </c>
      <c r="E51" s="77">
        <f t="shared" si="0"/>
        <v>2345597</v>
      </c>
      <c r="F51" s="81">
        <v>135000</v>
      </c>
      <c r="G51" s="81">
        <v>1550000</v>
      </c>
      <c r="H51" s="82">
        <v>660597</v>
      </c>
    </row>
    <row r="52" spans="1:10" x14ac:dyDescent="0.3">
      <c r="A52" s="142"/>
      <c r="B52" s="141"/>
      <c r="C52" s="141"/>
      <c r="D52" s="76" t="s">
        <v>443</v>
      </c>
      <c r="E52" s="77">
        <f t="shared" si="0"/>
        <v>1799947</v>
      </c>
      <c r="F52" s="81">
        <v>108000</v>
      </c>
      <c r="G52" s="81">
        <v>1360000</v>
      </c>
      <c r="H52" s="82">
        <v>331947</v>
      </c>
    </row>
    <row r="53" spans="1:10" x14ac:dyDescent="0.3">
      <c r="A53" s="142"/>
      <c r="B53" s="141"/>
      <c r="C53" s="141"/>
      <c r="D53" s="76" t="s">
        <v>176</v>
      </c>
      <c r="E53" s="77">
        <f t="shared" si="0"/>
        <v>1066000</v>
      </c>
      <c r="F53" s="81">
        <v>54000</v>
      </c>
      <c r="G53" s="81">
        <v>720000</v>
      </c>
      <c r="H53" s="82">
        <v>292000</v>
      </c>
    </row>
    <row r="54" spans="1:10" x14ac:dyDescent="0.3">
      <c r="A54" s="142"/>
      <c r="B54" s="141"/>
      <c r="C54" s="141"/>
      <c r="D54" s="76" t="s">
        <v>865</v>
      </c>
      <c r="E54" s="77">
        <f t="shared" si="0"/>
        <v>1794081</v>
      </c>
      <c r="F54" s="81">
        <v>27000</v>
      </c>
      <c r="G54" s="81">
        <v>315000</v>
      </c>
      <c r="H54" s="82">
        <v>1452081</v>
      </c>
    </row>
    <row r="55" spans="1:10" x14ac:dyDescent="0.3">
      <c r="A55" s="142"/>
      <c r="B55" s="141"/>
      <c r="C55" s="141"/>
      <c r="D55" s="76" t="s">
        <v>874</v>
      </c>
      <c r="E55" s="77">
        <f t="shared" si="0"/>
        <v>4790900</v>
      </c>
      <c r="F55" s="81">
        <v>120000</v>
      </c>
      <c r="G55" s="81">
        <v>4200000</v>
      </c>
      <c r="H55" s="82">
        <v>470900</v>
      </c>
    </row>
    <row r="56" spans="1:10" x14ac:dyDescent="0.3">
      <c r="A56" s="142"/>
      <c r="B56" s="141"/>
      <c r="C56" s="141"/>
      <c r="D56" s="76" t="s">
        <v>870</v>
      </c>
      <c r="E56" s="77">
        <f t="shared" si="0"/>
        <v>1232275</v>
      </c>
      <c r="F56" s="81">
        <v>81000</v>
      </c>
      <c r="G56" s="81">
        <v>720000</v>
      </c>
      <c r="H56" s="82">
        <v>431275</v>
      </c>
    </row>
    <row r="57" spans="1:10" x14ac:dyDescent="0.3">
      <c r="A57" s="142"/>
      <c r="B57" s="141"/>
      <c r="C57" s="141"/>
      <c r="D57" s="76" t="s">
        <v>871</v>
      </c>
      <c r="E57" s="77">
        <f t="shared" si="0"/>
        <v>1946117</v>
      </c>
      <c r="F57" s="81">
        <v>30000</v>
      </c>
      <c r="G57" s="81">
        <v>500000</v>
      </c>
      <c r="H57" s="82">
        <v>1416117</v>
      </c>
    </row>
    <row r="58" spans="1:10" x14ac:dyDescent="0.3">
      <c r="A58" s="142"/>
      <c r="B58" s="141"/>
      <c r="C58" s="141"/>
      <c r="D58" s="76" t="s">
        <v>611</v>
      </c>
      <c r="E58" s="77">
        <f t="shared" si="0"/>
        <v>480000</v>
      </c>
      <c r="F58" s="81">
        <v>30000</v>
      </c>
      <c r="G58" s="81">
        <v>450000</v>
      </c>
      <c r="H58" s="82"/>
    </row>
    <row r="59" spans="1:10" x14ac:dyDescent="0.3">
      <c r="A59" s="142"/>
      <c r="B59" s="141"/>
      <c r="C59" s="141"/>
      <c r="D59" s="76" t="s">
        <v>872</v>
      </c>
      <c r="E59" s="77">
        <f t="shared" si="0"/>
        <v>922000</v>
      </c>
      <c r="F59" s="81">
        <v>30000</v>
      </c>
      <c r="G59" s="81">
        <v>600000</v>
      </c>
      <c r="H59" s="82">
        <v>292000</v>
      </c>
    </row>
    <row r="60" spans="1:10" x14ac:dyDescent="0.3">
      <c r="A60" s="142"/>
      <c r="B60" s="141"/>
      <c r="C60" s="141"/>
      <c r="D60" s="76" t="s">
        <v>873</v>
      </c>
      <c r="E60" s="77">
        <f t="shared" si="0"/>
        <v>1719922</v>
      </c>
      <c r="F60" s="81">
        <v>30000</v>
      </c>
      <c r="G60" s="81">
        <v>300000</v>
      </c>
      <c r="H60" s="82">
        <v>1389922</v>
      </c>
    </row>
    <row r="61" spans="1:10" x14ac:dyDescent="0.3">
      <c r="A61" s="142"/>
      <c r="B61" s="141"/>
      <c r="C61" s="141"/>
      <c r="D61" s="76" t="s">
        <v>869</v>
      </c>
      <c r="E61" s="77">
        <f t="shared" si="0"/>
        <v>2312200</v>
      </c>
      <c r="F61" s="81">
        <v>150000</v>
      </c>
      <c r="G61" s="81">
        <v>900000</v>
      </c>
      <c r="H61" s="82">
        <v>1262200</v>
      </c>
    </row>
    <row r="62" spans="1:10" x14ac:dyDescent="0.3">
      <c r="A62" s="142"/>
      <c r="B62" s="141"/>
      <c r="C62" s="141"/>
      <c r="D62" s="76" t="s">
        <v>593</v>
      </c>
      <c r="E62" s="77">
        <f t="shared" si="0"/>
        <v>62929650.649999999</v>
      </c>
      <c r="F62" s="81">
        <v>4556070</v>
      </c>
      <c r="G62" s="83">
        <v>14264651.4</v>
      </c>
      <c r="H62" s="84">
        <v>44108929.25</v>
      </c>
      <c r="J62" s="11"/>
    </row>
    <row r="63" spans="1:10" x14ac:dyDescent="0.3">
      <c r="A63" s="142"/>
      <c r="B63" s="141"/>
      <c r="C63" s="141"/>
      <c r="D63" s="76" t="s">
        <v>1063</v>
      </c>
      <c r="E63" s="77">
        <f t="shared" si="0"/>
        <v>1076000</v>
      </c>
      <c r="F63" s="81">
        <v>54000</v>
      </c>
      <c r="G63" s="81">
        <v>740000</v>
      </c>
      <c r="H63" s="82">
        <v>282000</v>
      </c>
      <c r="J63" s="11"/>
    </row>
    <row r="64" spans="1:10" x14ac:dyDescent="0.3">
      <c r="A64" s="142"/>
      <c r="B64" s="141"/>
      <c r="C64" s="141"/>
      <c r="D64" s="76" t="s">
        <v>691</v>
      </c>
      <c r="E64" s="77">
        <f t="shared" si="0"/>
        <v>3540000</v>
      </c>
      <c r="F64" s="81">
        <v>390000</v>
      </c>
      <c r="G64" s="81">
        <v>3150000</v>
      </c>
      <c r="H64" s="82"/>
      <c r="J64" s="1" t="s">
        <v>407</v>
      </c>
    </row>
    <row r="65" spans="1:8" x14ac:dyDescent="0.3">
      <c r="A65" s="142"/>
      <c r="B65" s="141"/>
      <c r="C65" s="141"/>
      <c r="D65" s="76" t="s">
        <v>773</v>
      </c>
      <c r="E65" s="77">
        <f t="shared" si="0"/>
        <v>2320000</v>
      </c>
      <c r="F65" s="81">
        <v>120000</v>
      </c>
      <c r="G65" s="81">
        <v>2200000</v>
      </c>
      <c r="H65" s="82"/>
    </row>
    <row r="66" spans="1:8" x14ac:dyDescent="0.3">
      <c r="A66" s="142"/>
      <c r="B66" s="141"/>
      <c r="C66" s="141"/>
      <c r="D66" s="76" t="s">
        <v>866</v>
      </c>
      <c r="E66" s="77">
        <f t="shared" si="0"/>
        <v>2902000</v>
      </c>
      <c r="F66" s="81">
        <v>120000</v>
      </c>
      <c r="G66" s="81">
        <v>2400000</v>
      </c>
      <c r="H66" s="82">
        <v>382000</v>
      </c>
    </row>
    <row r="67" spans="1:8" x14ac:dyDescent="0.3">
      <c r="A67" s="142"/>
      <c r="B67" s="141"/>
      <c r="C67" s="141"/>
      <c r="D67" s="76" t="s">
        <v>867</v>
      </c>
      <c r="E67" s="77">
        <f t="shared" si="0"/>
        <v>3132281</v>
      </c>
      <c r="F67" s="81">
        <v>120000</v>
      </c>
      <c r="G67" s="81">
        <v>2150000</v>
      </c>
      <c r="H67" s="82">
        <v>862281</v>
      </c>
    </row>
    <row r="68" spans="1:8" x14ac:dyDescent="0.3">
      <c r="A68" s="142"/>
      <c r="B68" s="141"/>
      <c r="C68" s="141"/>
      <c r="D68" s="76" t="s">
        <v>868</v>
      </c>
      <c r="E68" s="77">
        <f t="shared" si="0"/>
        <v>2896000</v>
      </c>
      <c r="F68" s="81">
        <v>150000</v>
      </c>
      <c r="G68" s="81">
        <v>2400000</v>
      </c>
      <c r="H68" s="82">
        <v>346000</v>
      </c>
    </row>
    <row r="69" spans="1:8" x14ac:dyDescent="0.3">
      <c r="A69" s="142"/>
      <c r="B69" s="141"/>
      <c r="C69" s="141"/>
      <c r="D69" s="76" t="s">
        <v>875</v>
      </c>
      <c r="E69" s="77">
        <f t="shared" si="0"/>
        <v>1880582</v>
      </c>
      <c r="F69" s="81">
        <v>30000</v>
      </c>
      <c r="G69" s="81">
        <v>825000</v>
      </c>
      <c r="H69" s="82">
        <v>1025582</v>
      </c>
    </row>
    <row r="70" spans="1:8" x14ac:dyDescent="0.3">
      <c r="A70" s="142">
        <v>5</v>
      </c>
      <c r="B70" s="141" t="s">
        <v>14</v>
      </c>
      <c r="C70" s="141" t="s">
        <v>12</v>
      </c>
      <c r="D70" s="76" t="s">
        <v>390</v>
      </c>
      <c r="E70" s="77">
        <f t="shared" si="0"/>
        <v>2151900</v>
      </c>
      <c r="F70" s="81">
        <v>162000</v>
      </c>
      <c r="G70" s="81"/>
      <c r="H70" s="82">
        <v>1989900</v>
      </c>
    </row>
    <row r="71" spans="1:8" x14ac:dyDescent="0.3">
      <c r="A71" s="142"/>
      <c r="B71" s="141"/>
      <c r="C71" s="141"/>
      <c r="D71" s="76" t="s">
        <v>130</v>
      </c>
      <c r="E71" s="77">
        <f t="shared" si="0"/>
        <v>989119</v>
      </c>
      <c r="F71" s="85">
        <v>108000</v>
      </c>
      <c r="G71" s="81"/>
      <c r="H71" s="82">
        <v>881119</v>
      </c>
    </row>
    <row r="72" spans="1:8" x14ac:dyDescent="0.3">
      <c r="A72" s="142"/>
      <c r="B72" s="141"/>
      <c r="C72" s="141"/>
      <c r="D72" s="76" t="s">
        <v>130</v>
      </c>
      <c r="E72" s="77">
        <f t="shared" ref="E72:E135" si="1">+F72+G72+H72</f>
        <v>2844267</v>
      </c>
      <c r="F72" s="85">
        <v>108000</v>
      </c>
      <c r="G72" s="81">
        <v>1800000</v>
      </c>
      <c r="H72" s="82">
        <v>936267</v>
      </c>
    </row>
    <row r="73" spans="1:8" x14ac:dyDescent="0.3">
      <c r="A73" s="142"/>
      <c r="B73" s="141"/>
      <c r="C73" s="141"/>
      <c r="D73" s="76" t="s">
        <v>391</v>
      </c>
      <c r="E73" s="77">
        <f t="shared" si="1"/>
        <v>477000</v>
      </c>
      <c r="F73" s="85">
        <v>27000</v>
      </c>
      <c r="G73" s="81">
        <v>450000</v>
      </c>
      <c r="H73" s="82"/>
    </row>
    <row r="74" spans="1:8" x14ac:dyDescent="0.3">
      <c r="A74" s="142"/>
      <c r="B74" s="141"/>
      <c r="C74" s="141"/>
      <c r="D74" s="76" t="s">
        <v>148</v>
      </c>
      <c r="E74" s="77">
        <f t="shared" si="1"/>
        <v>1200000</v>
      </c>
      <c r="F74" s="81"/>
      <c r="G74" s="81">
        <v>1200000</v>
      </c>
      <c r="H74" s="82"/>
    </row>
    <row r="75" spans="1:8" x14ac:dyDescent="0.3">
      <c r="A75" s="142"/>
      <c r="B75" s="141"/>
      <c r="C75" s="141"/>
      <c r="D75" s="76" t="s">
        <v>130</v>
      </c>
      <c r="E75" s="77">
        <f t="shared" si="1"/>
        <v>1400000</v>
      </c>
      <c r="F75" s="81"/>
      <c r="G75" s="81">
        <v>1400000</v>
      </c>
      <c r="H75" s="82"/>
    </row>
    <row r="76" spans="1:8" x14ac:dyDescent="0.3">
      <c r="A76" s="142"/>
      <c r="B76" s="141"/>
      <c r="C76" s="141"/>
      <c r="D76" s="76" t="s">
        <v>122</v>
      </c>
      <c r="E76" s="77">
        <f t="shared" si="1"/>
        <v>727000</v>
      </c>
      <c r="F76" s="81">
        <v>27000</v>
      </c>
      <c r="G76" s="81">
        <v>700000</v>
      </c>
      <c r="H76" s="82"/>
    </row>
    <row r="77" spans="1:8" x14ac:dyDescent="0.3">
      <c r="A77" s="142"/>
      <c r="B77" s="141"/>
      <c r="C77" s="141"/>
      <c r="D77" s="76" t="s">
        <v>409</v>
      </c>
      <c r="E77" s="77">
        <f t="shared" si="1"/>
        <v>891000</v>
      </c>
      <c r="F77" s="81">
        <v>81000</v>
      </c>
      <c r="G77" s="81">
        <v>810000</v>
      </c>
      <c r="H77" s="82"/>
    </row>
    <row r="78" spans="1:8" x14ac:dyDescent="0.3">
      <c r="A78" s="142"/>
      <c r="B78" s="141"/>
      <c r="C78" s="141"/>
      <c r="D78" s="76" t="s">
        <v>476</v>
      </c>
      <c r="E78" s="77">
        <f t="shared" si="1"/>
        <v>1635000</v>
      </c>
      <c r="F78" s="81">
        <v>135000</v>
      </c>
      <c r="G78" s="81">
        <v>1500000</v>
      </c>
      <c r="H78" s="82"/>
    </row>
    <row r="79" spans="1:8" x14ac:dyDescent="0.3">
      <c r="A79" s="142"/>
      <c r="B79" s="141"/>
      <c r="C79" s="141"/>
      <c r="D79" s="76" t="s">
        <v>182</v>
      </c>
      <c r="E79" s="77">
        <f t="shared" si="1"/>
        <v>1656659</v>
      </c>
      <c r="F79" s="81">
        <v>60000</v>
      </c>
      <c r="G79" s="81">
        <v>660000</v>
      </c>
      <c r="H79" s="82">
        <v>936659</v>
      </c>
    </row>
    <row r="80" spans="1:8" x14ac:dyDescent="0.3">
      <c r="A80" s="142"/>
      <c r="B80" s="141"/>
      <c r="C80" s="141"/>
      <c r="D80" s="76" t="s">
        <v>876</v>
      </c>
      <c r="E80" s="77">
        <f t="shared" si="1"/>
        <v>971106</v>
      </c>
      <c r="F80" s="81">
        <v>27000</v>
      </c>
      <c r="G80" s="81">
        <v>490000</v>
      </c>
      <c r="H80" s="82">
        <v>454106</v>
      </c>
    </row>
    <row r="81" spans="1:10" x14ac:dyDescent="0.3">
      <c r="A81" s="142"/>
      <c r="B81" s="141"/>
      <c r="C81" s="141"/>
      <c r="D81" s="76" t="s">
        <v>183</v>
      </c>
      <c r="E81" s="77">
        <f t="shared" si="1"/>
        <v>660000</v>
      </c>
      <c r="F81" s="81">
        <v>60000</v>
      </c>
      <c r="G81" s="81">
        <v>600000</v>
      </c>
      <c r="H81" s="82"/>
    </row>
    <row r="82" spans="1:10" x14ac:dyDescent="0.3">
      <c r="A82" s="142"/>
      <c r="B82" s="141"/>
      <c r="C82" s="141"/>
      <c r="D82" s="76" t="s">
        <v>188</v>
      </c>
      <c r="E82" s="77">
        <f t="shared" si="1"/>
        <v>1531429</v>
      </c>
      <c r="F82" s="81">
        <v>27000</v>
      </c>
      <c r="G82" s="81">
        <v>350000</v>
      </c>
      <c r="H82" s="82">
        <v>1154429</v>
      </c>
    </row>
    <row r="83" spans="1:10" x14ac:dyDescent="0.3">
      <c r="A83" s="142"/>
      <c r="B83" s="141"/>
      <c r="C83" s="141"/>
      <c r="D83" s="76" t="s">
        <v>585</v>
      </c>
      <c r="E83" s="77">
        <f t="shared" si="1"/>
        <v>553000</v>
      </c>
      <c r="F83" s="81">
        <v>30000</v>
      </c>
      <c r="G83" s="81">
        <v>350000</v>
      </c>
      <c r="H83" s="82">
        <v>173000</v>
      </c>
    </row>
    <row r="84" spans="1:10" s="30" customFormat="1" x14ac:dyDescent="0.3">
      <c r="A84" s="142"/>
      <c r="B84" s="141"/>
      <c r="C84" s="141"/>
      <c r="D84" s="76" t="s">
        <v>457</v>
      </c>
      <c r="E84" s="77">
        <f t="shared" si="1"/>
        <v>754000</v>
      </c>
      <c r="F84" s="81">
        <v>54000</v>
      </c>
      <c r="G84" s="81">
        <v>700000</v>
      </c>
      <c r="H84" s="82"/>
      <c r="J84" s="1"/>
    </row>
    <row r="85" spans="1:10" s="30" customFormat="1" x14ac:dyDescent="0.3">
      <c r="A85" s="142"/>
      <c r="B85" s="141"/>
      <c r="C85" s="141"/>
      <c r="D85" s="76" t="s">
        <v>618</v>
      </c>
      <c r="E85" s="77">
        <f t="shared" si="1"/>
        <v>530000</v>
      </c>
      <c r="F85" s="81">
        <v>30000</v>
      </c>
      <c r="G85" s="81">
        <v>500000</v>
      </c>
      <c r="H85" s="82"/>
      <c r="J85" s="1"/>
    </row>
    <row r="86" spans="1:10" s="30" customFormat="1" x14ac:dyDescent="0.3">
      <c r="A86" s="142"/>
      <c r="B86" s="141"/>
      <c r="C86" s="141"/>
      <c r="D86" s="76" t="s">
        <v>622</v>
      </c>
      <c r="E86" s="77">
        <f t="shared" si="1"/>
        <v>360000</v>
      </c>
      <c r="F86" s="81">
        <v>30000</v>
      </c>
      <c r="G86" s="81">
        <v>330000</v>
      </c>
      <c r="H86" s="82"/>
      <c r="J86" s="1"/>
    </row>
    <row r="87" spans="1:10" s="30" customFormat="1" x14ac:dyDescent="0.3">
      <c r="A87" s="142"/>
      <c r="B87" s="141"/>
      <c r="C87" s="141"/>
      <c r="D87" s="76" t="s">
        <v>620</v>
      </c>
      <c r="E87" s="77">
        <f t="shared" si="1"/>
        <v>1260000</v>
      </c>
      <c r="F87" s="81">
        <v>60000</v>
      </c>
      <c r="G87" s="81">
        <v>1200000</v>
      </c>
      <c r="H87" s="82"/>
      <c r="J87" s="1"/>
    </row>
    <row r="88" spans="1:10" s="30" customFormat="1" x14ac:dyDescent="0.3">
      <c r="A88" s="142"/>
      <c r="B88" s="141"/>
      <c r="C88" s="141"/>
      <c r="D88" s="76" t="s">
        <v>624</v>
      </c>
      <c r="E88" s="77">
        <f t="shared" si="1"/>
        <v>560000</v>
      </c>
      <c r="F88" s="81">
        <v>30000</v>
      </c>
      <c r="G88" s="81">
        <v>530000</v>
      </c>
      <c r="H88" s="82"/>
      <c r="J88" s="1"/>
    </row>
    <row r="89" spans="1:10" s="30" customFormat="1" x14ac:dyDescent="0.3">
      <c r="A89" s="142"/>
      <c r="B89" s="141"/>
      <c r="C89" s="141"/>
      <c r="D89" s="76" t="s">
        <v>625</v>
      </c>
      <c r="E89" s="77">
        <f t="shared" si="1"/>
        <v>1249294</v>
      </c>
      <c r="F89" s="81">
        <v>30000</v>
      </c>
      <c r="G89" s="81">
        <v>500000</v>
      </c>
      <c r="H89" s="82">
        <v>719294</v>
      </c>
      <c r="J89" s="1"/>
    </row>
    <row r="90" spans="1:10" s="30" customFormat="1" x14ac:dyDescent="0.3">
      <c r="A90" s="142"/>
      <c r="B90" s="141"/>
      <c r="C90" s="141"/>
      <c r="D90" s="76" t="s">
        <v>592</v>
      </c>
      <c r="E90" s="77">
        <f t="shared" si="1"/>
        <v>2790000</v>
      </c>
      <c r="F90" s="81">
        <v>270000</v>
      </c>
      <c r="G90" s="81">
        <v>2520000</v>
      </c>
      <c r="H90" s="82"/>
      <c r="J90" s="1"/>
    </row>
    <row r="91" spans="1:10" s="30" customFormat="1" x14ac:dyDescent="0.3">
      <c r="A91" s="142"/>
      <c r="B91" s="141"/>
      <c r="C91" s="141"/>
      <c r="D91" s="76" t="s">
        <v>580</v>
      </c>
      <c r="E91" s="77">
        <f t="shared" si="1"/>
        <v>723476</v>
      </c>
      <c r="F91" s="81"/>
      <c r="G91" s="81"/>
      <c r="H91" s="82">
        <v>723476</v>
      </c>
      <c r="J91" s="1"/>
    </row>
    <row r="92" spans="1:10" s="30" customFormat="1" x14ac:dyDescent="0.3">
      <c r="A92" s="142"/>
      <c r="B92" s="141"/>
      <c r="C92" s="141"/>
      <c r="D92" s="76" t="s">
        <v>185</v>
      </c>
      <c r="E92" s="77">
        <f t="shared" si="1"/>
        <v>891000</v>
      </c>
      <c r="F92" s="81">
        <v>81000</v>
      </c>
      <c r="G92" s="81">
        <v>810000</v>
      </c>
      <c r="H92" s="82"/>
      <c r="J92" s="1"/>
    </row>
    <row r="93" spans="1:10" s="30" customFormat="1" x14ac:dyDescent="0.3">
      <c r="A93" s="142"/>
      <c r="B93" s="141"/>
      <c r="C93" s="141"/>
      <c r="D93" s="76" t="s">
        <v>677</v>
      </c>
      <c r="E93" s="77">
        <f t="shared" si="1"/>
        <v>230000</v>
      </c>
      <c r="F93" s="81">
        <v>30000</v>
      </c>
      <c r="G93" s="81">
        <v>200000</v>
      </c>
      <c r="H93" s="82"/>
      <c r="J93" s="1"/>
    </row>
    <row r="94" spans="1:10" s="30" customFormat="1" x14ac:dyDescent="0.3">
      <c r="A94" s="142"/>
      <c r="B94" s="141"/>
      <c r="C94" s="141"/>
      <c r="D94" s="76" t="s">
        <v>687</v>
      </c>
      <c r="E94" s="77">
        <f t="shared" si="1"/>
        <v>1800000</v>
      </c>
      <c r="F94" s="81">
        <v>180000</v>
      </c>
      <c r="G94" s="81">
        <v>1620000</v>
      </c>
      <c r="H94" s="82"/>
      <c r="J94" s="1"/>
    </row>
    <row r="95" spans="1:10" s="30" customFormat="1" x14ac:dyDescent="0.3">
      <c r="A95" s="142"/>
      <c r="B95" s="141"/>
      <c r="C95" s="141"/>
      <c r="D95" s="76" t="s">
        <v>701</v>
      </c>
      <c r="E95" s="77">
        <f t="shared" si="1"/>
        <v>1290000</v>
      </c>
      <c r="F95" s="81">
        <v>90000</v>
      </c>
      <c r="G95" s="81">
        <v>1200000</v>
      </c>
      <c r="H95" s="82"/>
      <c r="J95" s="1"/>
    </row>
    <row r="96" spans="1:10" s="30" customFormat="1" x14ac:dyDescent="0.3">
      <c r="A96" s="142"/>
      <c r="B96" s="141"/>
      <c r="C96" s="141"/>
      <c r="D96" s="76" t="s">
        <v>719</v>
      </c>
      <c r="E96" s="77">
        <f t="shared" si="1"/>
        <v>900000</v>
      </c>
      <c r="F96" s="81">
        <v>90000</v>
      </c>
      <c r="G96" s="81">
        <v>810000</v>
      </c>
      <c r="H96" s="82"/>
      <c r="J96" s="1"/>
    </row>
    <row r="97" spans="1:10" s="30" customFormat="1" x14ac:dyDescent="0.3">
      <c r="A97" s="142"/>
      <c r="B97" s="141"/>
      <c r="C97" s="141"/>
      <c r="D97" s="76" t="s">
        <v>753</v>
      </c>
      <c r="E97" s="77">
        <f t="shared" si="1"/>
        <v>430000</v>
      </c>
      <c r="F97" s="81">
        <v>30000</v>
      </c>
      <c r="G97" s="81">
        <v>400000</v>
      </c>
      <c r="H97" s="82"/>
      <c r="J97" s="1"/>
    </row>
    <row r="98" spans="1:10" s="30" customFormat="1" x14ac:dyDescent="0.3">
      <c r="A98" s="142"/>
      <c r="B98" s="141"/>
      <c r="C98" s="141"/>
      <c r="D98" s="76" t="s">
        <v>754</v>
      </c>
      <c r="E98" s="77">
        <f t="shared" si="1"/>
        <v>935323</v>
      </c>
      <c r="F98" s="81">
        <v>30000</v>
      </c>
      <c r="G98" s="81">
        <v>400000</v>
      </c>
      <c r="H98" s="82">
        <v>505323</v>
      </c>
      <c r="J98" s="1"/>
    </row>
    <row r="99" spans="1:10" s="30" customFormat="1" x14ac:dyDescent="0.3">
      <c r="A99" s="142"/>
      <c r="B99" s="141"/>
      <c r="C99" s="141"/>
      <c r="D99" s="76" t="s">
        <v>776</v>
      </c>
      <c r="E99" s="77">
        <f t="shared" si="1"/>
        <v>900000</v>
      </c>
      <c r="F99" s="81">
        <v>90000</v>
      </c>
      <c r="G99" s="81">
        <v>810000</v>
      </c>
      <c r="H99" s="82"/>
      <c r="J99" s="1"/>
    </row>
    <row r="100" spans="1:10" s="30" customFormat="1" x14ac:dyDescent="0.3">
      <c r="A100" s="142"/>
      <c r="B100" s="141"/>
      <c r="C100" s="141"/>
      <c r="D100" s="76" t="s">
        <v>877</v>
      </c>
      <c r="E100" s="77">
        <f t="shared" si="1"/>
        <v>1220690</v>
      </c>
      <c r="F100" s="81">
        <v>60000</v>
      </c>
      <c r="G100" s="81">
        <v>600000</v>
      </c>
      <c r="H100" s="82">
        <v>560690</v>
      </c>
      <c r="J100" s="1"/>
    </row>
    <row r="101" spans="1:10" s="30" customFormat="1" x14ac:dyDescent="0.3">
      <c r="A101" s="142"/>
      <c r="B101" s="141"/>
      <c r="C101" s="141"/>
      <c r="D101" s="76" t="s">
        <v>878</v>
      </c>
      <c r="E101" s="77">
        <f t="shared" si="1"/>
        <v>2871077</v>
      </c>
      <c r="F101" s="81">
        <v>90000</v>
      </c>
      <c r="G101" s="81">
        <v>1200000</v>
      </c>
      <c r="H101" s="82">
        <v>1581077</v>
      </c>
      <c r="J101" s="1"/>
    </row>
    <row r="102" spans="1:10" s="30" customFormat="1" x14ac:dyDescent="0.3">
      <c r="A102" s="142"/>
      <c r="B102" s="141"/>
      <c r="C102" s="141"/>
      <c r="D102" s="76" t="s">
        <v>879</v>
      </c>
      <c r="E102" s="77">
        <f t="shared" si="1"/>
        <v>1290000</v>
      </c>
      <c r="F102" s="81">
        <v>90000</v>
      </c>
      <c r="G102" s="81">
        <v>1200000</v>
      </c>
      <c r="H102" s="82"/>
      <c r="J102" s="1"/>
    </row>
    <row r="103" spans="1:10" s="30" customFormat="1" x14ac:dyDescent="0.3">
      <c r="A103" s="142"/>
      <c r="B103" s="141"/>
      <c r="C103" s="141"/>
      <c r="D103" s="76" t="s">
        <v>880</v>
      </c>
      <c r="E103" s="77">
        <f t="shared" si="1"/>
        <v>1260000</v>
      </c>
      <c r="F103" s="81">
        <v>60000</v>
      </c>
      <c r="G103" s="81">
        <v>1200000</v>
      </c>
      <c r="H103" s="82"/>
      <c r="J103" s="1"/>
    </row>
    <row r="104" spans="1:10" s="30" customFormat="1" x14ac:dyDescent="0.3">
      <c r="A104" s="142"/>
      <c r="B104" s="141"/>
      <c r="C104" s="141"/>
      <c r="D104" s="76" t="s">
        <v>881</v>
      </c>
      <c r="E104" s="77">
        <f t="shared" si="1"/>
        <v>1627045</v>
      </c>
      <c r="F104" s="81">
        <v>90000</v>
      </c>
      <c r="G104" s="81">
        <v>1200000</v>
      </c>
      <c r="H104" s="82">
        <v>337045</v>
      </c>
      <c r="J104" s="1"/>
    </row>
    <row r="105" spans="1:10" s="30" customFormat="1" ht="24" customHeight="1" x14ac:dyDescent="0.3">
      <c r="A105" s="142">
        <v>6</v>
      </c>
      <c r="B105" s="141" t="s">
        <v>15</v>
      </c>
      <c r="C105" s="141" t="s">
        <v>12</v>
      </c>
      <c r="D105" s="80" t="s">
        <v>1062</v>
      </c>
      <c r="E105" s="77">
        <f t="shared" si="1"/>
        <v>2324172</v>
      </c>
      <c r="F105" s="81">
        <v>189000</v>
      </c>
      <c r="G105" s="81">
        <v>1068000</v>
      </c>
      <c r="H105" s="82">
        <v>1067172</v>
      </c>
      <c r="J105" s="1"/>
    </row>
    <row r="106" spans="1:10" s="30" customFormat="1" x14ac:dyDescent="0.3">
      <c r="A106" s="142"/>
      <c r="B106" s="141"/>
      <c r="C106" s="141"/>
      <c r="D106" s="76" t="s">
        <v>882</v>
      </c>
      <c r="E106" s="77">
        <f t="shared" si="1"/>
        <v>1389872</v>
      </c>
      <c r="F106" s="81">
        <v>162000</v>
      </c>
      <c r="G106" s="81">
        <v>1100000</v>
      </c>
      <c r="H106" s="82">
        <v>127872</v>
      </c>
      <c r="J106" s="1"/>
    </row>
    <row r="107" spans="1:10" s="30" customFormat="1" x14ac:dyDescent="0.3">
      <c r="A107" s="142"/>
      <c r="B107" s="141"/>
      <c r="C107" s="141"/>
      <c r="D107" s="76" t="s">
        <v>883</v>
      </c>
      <c r="E107" s="77">
        <f t="shared" si="1"/>
        <v>1572004</v>
      </c>
      <c r="F107" s="81">
        <v>108000</v>
      </c>
      <c r="G107" s="81">
        <v>1030000</v>
      </c>
      <c r="H107" s="82">
        <v>434004</v>
      </c>
      <c r="J107" s="1"/>
    </row>
    <row r="108" spans="1:10" s="30" customFormat="1" x14ac:dyDescent="0.3">
      <c r="A108" s="142"/>
      <c r="B108" s="141"/>
      <c r="C108" s="141"/>
      <c r="D108" s="76" t="s">
        <v>884</v>
      </c>
      <c r="E108" s="77">
        <f t="shared" si="1"/>
        <v>1101000</v>
      </c>
      <c r="F108" s="81">
        <v>81000</v>
      </c>
      <c r="G108" s="81">
        <v>1020000</v>
      </c>
      <c r="H108" s="82"/>
      <c r="J108" s="1"/>
    </row>
    <row r="109" spans="1:10" s="30" customFormat="1" x14ac:dyDescent="0.3">
      <c r="A109" s="142"/>
      <c r="B109" s="141"/>
      <c r="C109" s="141"/>
      <c r="D109" s="76" t="s">
        <v>527</v>
      </c>
      <c r="E109" s="77">
        <f t="shared" si="1"/>
        <v>297000</v>
      </c>
      <c r="F109" s="81">
        <v>27000</v>
      </c>
      <c r="G109" s="81">
        <v>270000</v>
      </c>
      <c r="H109" s="82"/>
      <c r="J109" s="1"/>
    </row>
    <row r="110" spans="1:10" s="30" customFormat="1" x14ac:dyDescent="0.3">
      <c r="A110" s="142"/>
      <c r="B110" s="141"/>
      <c r="C110" s="141"/>
      <c r="D110" s="76" t="s">
        <v>194</v>
      </c>
      <c r="E110" s="77">
        <f t="shared" si="1"/>
        <v>488000</v>
      </c>
      <c r="F110" s="81">
        <v>54000</v>
      </c>
      <c r="G110" s="81">
        <v>434000</v>
      </c>
      <c r="H110" s="82"/>
      <c r="J110" s="1"/>
    </row>
    <row r="111" spans="1:10" s="30" customFormat="1" x14ac:dyDescent="0.3">
      <c r="A111" s="142"/>
      <c r="B111" s="141"/>
      <c r="C111" s="141"/>
      <c r="D111" s="76" t="s">
        <v>195</v>
      </c>
      <c r="E111" s="77">
        <f t="shared" si="1"/>
        <v>1326400</v>
      </c>
      <c r="F111" s="81">
        <v>90000</v>
      </c>
      <c r="G111" s="81">
        <v>1150000</v>
      </c>
      <c r="H111" s="82">
        <v>86400</v>
      </c>
      <c r="J111" s="1"/>
    </row>
    <row r="112" spans="1:10" s="30" customFormat="1" x14ac:dyDescent="0.3">
      <c r="A112" s="142"/>
      <c r="B112" s="141"/>
      <c r="C112" s="141"/>
      <c r="D112" s="76" t="s">
        <v>590</v>
      </c>
      <c r="E112" s="77">
        <f t="shared" si="1"/>
        <v>482000</v>
      </c>
      <c r="F112" s="81"/>
      <c r="G112" s="81"/>
      <c r="H112" s="82">
        <v>482000</v>
      </c>
      <c r="J112" s="1"/>
    </row>
    <row r="113" spans="1:10" s="30" customFormat="1" x14ac:dyDescent="0.3">
      <c r="A113" s="142"/>
      <c r="B113" s="141"/>
      <c r="C113" s="141"/>
      <c r="D113" s="76" t="s">
        <v>613</v>
      </c>
      <c r="E113" s="77">
        <f t="shared" si="1"/>
        <v>3671395</v>
      </c>
      <c r="F113" s="81">
        <v>240000</v>
      </c>
      <c r="G113" s="81">
        <v>2000000</v>
      </c>
      <c r="H113" s="82">
        <v>1431395</v>
      </c>
      <c r="J113" s="1"/>
    </row>
    <row r="114" spans="1:10" s="30" customFormat="1" x14ac:dyDescent="0.3">
      <c r="A114" s="142"/>
      <c r="B114" s="141"/>
      <c r="C114" s="141"/>
      <c r="D114" s="76" t="s">
        <v>190</v>
      </c>
      <c r="E114" s="77">
        <f t="shared" si="1"/>
        <v>3477558</v>
      </c>
      <c r="F114" s="81">
        <v>240000</v>
      </c>
      <c r="G114" s="81">
        <v>1620000</v>
      </c>
      <c r="H114" s="82">
        <v>1617558</v>
      </c>
      <c r="J114" s="1"/>
    </row>
    <row r="115" spans="1:10" s="30" customFormat="1" x14ac:dyDescent="0.3">
      <c r="A115" s="142"/>
      <c r="B115" s="141"/>
      <c r="C115" s="141"/>
      <c r="D115" s="76" t="s">
        <v>601</v>
      </c>
      <c r="E115" s="77">
        <f t="shared" si="1"/>
        <v>4257996</v>
      </c>
      <c r="F115" s="81">
        <v>270000</v>
      </c>
      <c r="G115" s="81">
        <v>2520000</v>
      </c>
      <c r="H115" s="82">
        <v>1467996</v>
      </c>
      <c r="J115" s="1"/>
    </row>
    <row r="116" spans="1:10" s="30" customFormat="1" x14ac:dyDescent="0.3">
      <c r="A116" s="142"/>
      <c r="B116" s="141"/>
      <c r="C116" s="141"/>
      <c r="D116" s="76" t="s">
        <v>636</v>
      </c>
      <c r="E116" s="77">
        <f t="shared" si="1"/>
        <v>3117143</v>
      </c>
      <c r="F116" s="81">
        <v>150000</v>
      </c>
      <c r="G116" s="81">
        <v>1400000</v>
      </c>
      <c r="H116" s="82">
        <v>1567143</v>
      </c>
      <c r="J116" s="1"/>
    </row>
    <row r="117" spans="1:10" s="30" customFormat="1" x14ac:dyDescent="0.3">
      <c r="A117" s="142"/>
      <c r="B117" s="141"/>
      <c r="C117" s="141"/>
      <c r="D117" s="76" t="s">
        <v>596</v>
      </c>
      <c r="E117" s="77">
        <f t="shared" si="1"/>
        <v>3540071</v>
      </c>
      <c r="F117" s="81">
        <v>300000</v>
      </c>
      <c r="G117" s="81">
        <v>2800000</v>
      </c>
      <c r="H117" s="82">
        <v>440071</v>
      </c>
      <c r="J117" s="1"/>
    </row>
    <row r="118" spans="1:10" s="30" customFormat="1" x14ac:dyDescent="0.3">
      <c r="A118" s="142"/>
      <c r="B118" s="141"/>
      <c r="C118" s="141"/>
      <c r="D118" s="76" t="s">
        <v>417</v>
      </c>
      <c r="E118" s="77">
        <f t="shared" si="1"/>
        <v>1124436</v>
      </c>
      <c r="F118" s="81">
        <v>81000</v>
      </c>
      <c r="G118" s="81">
        <v>862500</v>
      </c>
      <c r="H118" s="82">
        <v>180936</v>
      </c>
      <c r="J118" s="1"/>
    </row>
    <row r="119" spans="1:10" s="30" customFormat="1" x14ac:dyDescent="0.3">
      <c r="A119" s="142"/>
      <c r="B119" s="141"/>
      <c r="C119" s="141"/>
      <c r="D119" s="76" t="s">
        <v>658</v>
      </c>
      <c r="E119" s="77">
        <f t="shared" si="1"/>
        <v>3398461</v>
      </c>
      <c r="F119" s="78">
        <v>180000</v>
      </c>
      <c r="G119" s="78">
        <v>1680000</v>
      </c>
      <c r="H119" s="82">
        <v>1538461</v>
      </c>
      <c r="J119" s="1"/>
    </row>
    <row r="120" spans="1:10" s="30" customFormat="1" x14ac:dyDescent="0.3">
      <c r="A120" s="142"/>
      <c r="B120" s="141"/>
      <c r="C120" s="141"/>
      <c r="D120" s="76" t="s">
        <v>892</v>
      </c>
      <c r="E120" s="77">
        <f t="shared" si="1"/>
        <v>6256961</v>
      </c>
      <c r="F120" s="78">
        <v>330000</v>
      </c>
      <c r="G120" s="78">
        <v>3017388</v>
      </c>
      <c r="H120" s="82">
        <v>2909573</v>
      </c>
      <c r="J120" s="1"/>
    </row>
    <row r="121" spans="1:10" s="30" customFormat="1" x14ac:dyDescent="0.3">
      <c r="A121" s="142"/>
      <c r="B121" s="141"/>
      <c r="C121" s="141"/>
      <c r="D121" s="76" t="s">
        <v>195</v>
      </c>
      <c r="E121" s="77">
        <f t="shared" si="1"/>
        <v>1605000</v>
      </c>
      <c r="F121" s="78">
        <v>150000</v>
      </c>
      <c r="G121" s="78">
        <v>1350000</v>
      </c>
      <c r="H121" s="82">
        <v>105000</v>
      </c>
      <c r="J121" s="1"/>
    </row>
    <row r="122" spans="1:10" s="30" customFormat="1" x14ac:dyDescent="0.3">
      <c r="A122" s="142"/>
      <c r="B122" s="141"/>
      <c r="C122" s="141"/>
      <c r="D122" s="76" t="s">
        <v>885</v>
      </c>
      <c r="E122" s="77">
        <f t="shared" si="1"/>
        <v>1631600</v>
      </c>
      <c r="F122" s="78">
        <v>180000</v>
      </c>
      <c r="G122" s="78">
        <v>1250000</v>
      </c>
      <c r="H122" s="82">
        <v>201600</v>
      </c>
      <c r="J122" s="1"/>
    </row>
    <row r="123" spans="1:10" s="30" customFormat="1" x14ac:dyDescent="0.3">
      <c r="A123" s="142"/>
      <c r="B123" s="141"/>
      <c r="C123" s="141"/>
      <c r="D123" s="76" t="s">
        <v>886</v>
      </c>
      <c r="E123" s="77">
        <f t="shared" si="1"/>
        <v>1398600</v>
      </c>
      <c r="F123" s="78">
        <v>360000</v>
      </c>
      <c r="G123" s="78">
        <v>660000</v>
      </c>
      <c r="H123" s="82">
        <v>378600</v>
      </c>
      <c r="J123" s="1"/>
    </row>
    <row r="124" spans="1:10" s="30" customFormat="1" x14ac:dyDescent="0.3">
      <c r="A124" s="142"/>
      <c r="B124" s="141"/>
      <c r="C124" s="141"/>
      <c r="D124" s="76" t="s">
        <v>887</v>
      </c>
      <c r="E124" s="77">
        <f t="shared" si="1"/>
        <v>2109000</v>
      </c>
      <c r="F124" s="78">
        <v>1340000</v>
      </c>
      <c r="G124" s="78">
        <v>610000</v>
      </c>
      <c r="H124" s="82">
        <v>159000</v>
      </c>
      <c r="J124" s="1"/>
    </row>
    <row r="125" spans="1:10" s="30" customFormat="1" x14ac:dyDescent="0.3">
      <c r="A125" s="142"/>
      <c r="B125" s="141"/>
      <c r="C125" s="141"/>
      <c r="D125" s="76" t="s">
        <v>888</v>
      </c>
      <c r="E125" s="77">
        <f t="shared" si="1"/>
        <v>3382000</v>
      </c>
      <c r="F125" s="78">
        <v>210000</v>
      </c>
      <c r="G125" s="78">
        <v>2800000</v>
      </c>
      <c r="H125" s="82">
        <v>372000</v>
      </c>
      <c r="J125" s="1"/>
    </row>
    <row r="126" spans="1:10" s="30" customFormat="1" x14ac:dyDescent="0.3">
      <c r="A126" s="142"/>
      <c r="B126" s="141"/>
      <c r="C126" s="141"/>
      <c r="D126" s="76" t="s">
        <v>889</v>
      </c>
      <c r="E126" s="77">
        <f t="shared" si="1"/>
        <v>780000</v>
      </c>
      <c r="F126" s="78">
        <v>60000</v>
      </c>
      <c r="G126" s="78">
        <v>720000</v>
      </c>
      <c r="H126" s="82"/>
      <c r="J126" s="1"/>
    </row>
    <row r="127" spans="1:10" s="30" customFormat="1" x14ac:dyDescent="0.3">
      <c r="A127" s="143">
        <v>7</v>
      </c>
      <c r="B127" s="141" t="s">
        <v>665</v>
      </c>
      <c r="C127" s="141" t="s">
        <v>75</v>
      </c>
      <c r="D127" s="76" t="s">
        <v>890</v>
      </c>
      <c r="E127" s="77">
        <f t="shared" si="1"/>
        <v>3325000</v>
      </c>
      <c r="F127" s="81">
        <v>189000</v>
      </c>
      <c r="G127" s="81">
        <v>2800000</v>
      </c>
      <c r="H127" s="82">
        <v>336000</v>
      </c>
      <c r="J127" s="1"/>
    </row>
    <row r="128" spans="1:10" s="30" customFormat="1" ht="21" customHeight="1" x14ac:dyDescent="0.3">
      <c r="A128" s="143"/>
      <c r="B128" s="141"/>
      <c r="C128" s="141"/>
      <c r="D128" s="80" t="s">
        <v>893</v>
      </c>
      <c r="E128" s="77">
        <f t="shared" si="1"/>
        <v>2787000</v>
      </c>
      <c r="F128" s="81">
        <v>135000</v>
      </c>
      <c r="G128" s="81">
        <v>2000000</v>
      </c>
      <c r="H128" s="82">
        <v>652000</v>
      </c>
      <c r="J128" s="1"/>
    </row>
    <row r="129" spans="1:10" s="30" customFormat="1" x14ac:dyDescent="0.3">
      <c r="A129" s="143"/>
      <c r="B129" s="141"/>
      <c r="C129" s="141"/>
      <c r="D129" s="76" t="s">
        <v>891</v>
      </c>
      <c r="E129" s="77">
        <f t="shared" si="1"/>
        <v>878844</v>
      </c>
      <c r="F129" s="81">
        <v>27000</v>
      </c>
      <c r="G129" s="81"/>
      <c r="H129" s="82">
        <v>851844</v>
      </c>
      <c r="J129" s="1"/>
    </row>
    <row r="130" spans="1:10" s="30" customFormat="1" x14ac:dyDescent="0.3">
      <c r="A130" s="143"/>
      <c r="B130" s="141"/>
      <c r="C130" s="141"/>
      <c r="D130" s="76" t="s">
        <v>203</v>
      </c>
      <c r="E130" s="77">
        <f t="shared" si="1"/>
        <v>497320</v>
      </c>
      <c r="F130" s="81">
        <v>27000</v>
      </c>
      <c r="G130" s="81">
        <v>250000</v>
      </c>
      <c r="H130" s="82">
        <v>220320</v>
      </c>
      <c r="J130" s="1"/>
    </row>
    <row r="131" spans="1:10" s="30" customFormat="1" x14ac:dyDescent="0.3">
      <c r="A131" s="143"/>
      <c r="B131" s="141"/>
      <c r="C131" s="141"/>
      <c r="D131" s="76" t="s">
        <v>201</v>
      </c>
      <c r="E131" s="77">
        <f t="shared" si="1"/>
        <v>1096560</v>
      </c>
      <c r="F131" s="81">
        <v>54000</v>
      </c>
      <c r="G131" s="81">
        <v>900000</v>
      </c>
      <c r="H131" s="82">
        <v>142560</v>
      </c>
      <c r="J131" s="1"/>
    </row>
    <row r="132" spans="1:10" s="30" customFormat="1" x14ac:dyDescent="0.3">
      <c r="A132" s="143"/>
      <c r="B132" s="141"/>
      <c r="C132" s="141"/>
      <c r="D132" s="76" t="s">
        <v>561</v>
      </c>
      <c r="E132" s="77">
        <f t="shared" si="1"/>
        <v>119664</v>
      </c>
      <c r="F132" s="81"/>
      <c r="G132" s="81"/>
      <c r="H132" s="82">
        <v>119664</v>
      </c>
      <c r="J132" s="1"/>
    </row>
    <row r="133" spans="1:10" s="30" customFormat="1" x14ac:dyDescent="0.3">
      <c r="A133" s="143"/>
      <c r="B133" s="141"/>
      <c r="C133" s="141"/>
      <c r="D133" s="76" t="s">
        <v>199</v>
      </c>
      <c r="E133" s="77">
        <f t="shared" si="1"/>
        <v>2441693</v>
      </c>
      <c r="F133" s="81">
        <v>108000</v>
      </c>
      <c r="G133" s="81">
        <v>1250000</v>
      </c>
      <c r="H133" s="82">
        <v>1083693</v>
      </c>
      <c r="J133" s="1"/>
    </row>
    <row r="134" spans="1:10" s="30" customFormat="1" x14ac:dyDescent="0.3">
      <c r="A134" s="143"/>
      <c r="B134" s="141"/>
      <c r="C134" s="141"/>
      <c r="D134" s="76" t="s">
        <v>645</v>
      </c>
      <c r="E134" s="77">
        <f t="shared" si="1"/>
        <v>777600</v>
      </c>
      <c r="F134" s="81">
        <v>90000</v>
      </c>
      <c r="G134" s="81">
        <v>570000</v>
      </c>
      <c r="H134" s="82">
        <v>117600</v>
      </c>
      <c r="J134" s="1"/>
    </row>
    <row r="135" spans="1:10" s="30" customFormat="1" x14ac:dyDescent="0.3">
      <c r="A135" s="143"/>
      <c r="B135" s="141"/>
      <c r="C135" s="141"/>
      <c r="D135" s="76" t="s">
        <v>198</v>
      </c>
      <c r="E135" s="77">
        <f t="shared" si="1"/>
        <v>923293</v>
      </c>
      <c r="F135" s="81">
        <v>162000</v>
      </c>
      <c r="G135" s="81"/>
      <c r="H135" s="82">
        <v>761293</v>
      </c>
      <c r="J135" s="1"/>
    </row>
    <row r="136" spans="1:10" s="30" customFormat="1" x14ac:dyDescent="0.3">
      <c r="A136" s="143"/>
      <c r="B136" s="141"/>
      <c r="C136" s="141"/>
      <c r="D136" s="76" t="s">
        <v>666</v>
      </c>
      <c r="E136" s="77">
        <f t="shared" ref="E136:E199" si="2">+F136+G136+H136</f>
        <v>3645000</v>
      </c>
      <c r="F136" s="78">
        <v>240000</v>
      </c>
      <c r="G136" s="78">
        <v>3200000</v>
      </c>
      <c r="H136" s="79">
        <v>205000</v>
      </c>
      <c r="J136" s="1"/>
    </row>
    <row r="137" spans="1:10" s="30" customFormat="1" x14ac:dyDescent="0.3">
      <c r="A137" s="143">
        <v>8</v>
      </c>
      <c r="B137" s="153" t="s">
        <v>821</v>
      </c>
      <c r="C137" s="141" t="s">
        <v>80</v>
      </c>
      <c r="D137" s="76" t="s">
        <v>135</v>
      </c>
      <c r="E137" s="77">
        <f t="shared" si="2"/>
        <v>1468028</v>
      </c>
      <c r="F137" s="81">
        <v>81000</v>
      </c>
      <c r="G137" s="81">
        <v>500000</v>
      </c>
      <c r="H137" s="82">
        <v>887028</v>
      </c>
      <c r="J137" s="1"/>
    </row>
    <row r="138" spans="1:10" s="30" customFormat="1" x14ac:dyDescent="0.3">
      <c r="A138" s="143"/>
      <c r="B138" s="153"/>
      <c r="C138" s="141"/>
      <c r="D138" s="76" t="s">
        <v>489</v>
      </c>
      <c r="E138" s="77">
        <f t="shared" si="2"/>
        <v>986520</v>
      </c>
      <c r="F138" s="81">
        <v>81000</v>
      </c>
      <c r="G138" s="81">
        <v>750000</v>
      </c>
      <c r="H138" s="82">
        <v>155520</v>
      </c>
      <c r="J138" s="1"/>
    </row>
    <row r="139" spans="1:10" s="30" customFormat="1" x14ac:dyDescent="0.3">
      <c r="A139" s="143"/>
      <c r="B139" s="153"/>
      <c r="C139" s="141"/>
      <c r="D139" s="76" t="s">
        <v>570</v>
      </c>
      <c r="E139" s="77">
        <f t="shared" si="2"/>
        <v>1528160</v>
      </c>
      <c r="F139" s="81">
        <v>30000</v>
      </c>
      <c r="G139" s="81">
        <v>250000</v>
      </c>
      <c r="H139" s="82">
        <v>1248160</v>
      </c>
      <c r="J139" s="1"/>
    </row>
    <row r="140" spans="1:10" s="30" customFormat="1" x14ac:dyDescent="0.3">
      <c r="A140" s="143"/>
      <c r="B140" s="153"/>
      <c r="C140" s="141"/>
      <c r="D140" s="76" t="s">
        <v>864</v>
      </c>
      <c r="E140" s="77">
        <f t="shared" si="2"/>
        <v>965000</v>
      </c>
      <c r="F140" s="81">
        <v>54000</v>
      </c>
      <c r="G140" s="81">
        <v>500000</v>
      </c>
      <c r="H140" s="82">
        <v>411000</v>
      </c>
      <c r="J140" s="1"/>
    </row>
    <row r="141" spans="1:10" s="30" customFormat="1" x14ac:dyDescent="0.3">
      <c r="A141" s="143"/>
      <c r="B141" s="153"/>
      <c r="C141" s="141"/>
      <c r="D141" s="76" t="s">
        <v>1061</v>
      </c>
      <c r="E141" s="77">
        <f t="shared" si="2"/>
        <v>816000</v>
      </c>
      <c r="F141" s="81">
        <v>90000</v>
      </c>
      <c r="G141" s="81">
        <v>380000</v>
      </c>
      <c r="H141" s="82">
        <v>346000</v>
      </c>
      <c r="J141" s="1"/>
    </row>
    <row r="142" spans="1:10" s="30" customFormat="1" x14ac:dyDescent="0.3">
      <c r="A142" s="143"/>
      <c r="B142" s="153"/>
      <c r="C142" s="141"/>
      <c r="D142" s="76" t="s">
        <v>1060</v>
      </c>
      <c r="E142" s="77">
        <f t="shared" si="2"/>
        <v>1299700</v>
      </c>
      <c r="F142" s="81">
        <v>90000</v>
      </c>
      <c r="G142" s="81">
        <v>1030000</v>
      </c>
      <c r="H142" s="82">
        <v>179700</v>
      </c>
      <c r="J142" s="1"/>
    </row>
    <row r="143" spans="1:10" s="30" customFormat="1" x14ac:dyDescent="0.3">
      <c r="A143" s="143">
        <v>9</v>
      </c>
      <c r="B143" s="153" t="s">
        <v>17</v>
      </c>
      <c r="C143" s="141" t="s">
        <v>83</v>
      </c>
      <c r="D143" s="76" t="s">
        <v>135</v>
      </c>
      <c r="E143" s="77">
        <f t="shared" si="2"/>
        <v>2018000</v>
      </c>
      <c r="F143" s="81">
        <v>81000</v>
      </c>
      <c r="G143" s="81">
        <v>1050000</v>
      </c>
      <c r="H143" s="82">
        <v>887000</v>
      </c>
      <c r="J143" s="1"/>
    </row>
    <row r="144" spans="1:10" s="30" customFormat="1" x14ac:dyDescent="0.3">
      <c r="A144" s="143"/>
      <c r="B144" s="153"/>
      <c r="C144" s="141"/>
      <c r="D144" s="76" t="s">
        <v>206</v>
      </c>
      <c r="E144" s="77">
        <f t="shared" si="2"/>
        <v>391336</v>
      </c>
      <c r="F144" s="81">
        <v>54000</v>
      </c>
      <c r="G144" s="81">
        <v>295000</v>
      </c>
      <c r="H144" s="82">
        <v>42336</v>
      </c>
      <c r="J144" s="1"/>
    </row>
    <row r="145" spans="1:10" s="30" customFormat="1" x14ac:dyDescent="0.3">
      <c r="A145" s="143"/>
      <c r="B145" s="153"/>
      <c r="C145" s="141"/>
      <c r="D145" s="80" t="s">
        <v>894</v>
      </c>
      <c r="E145" s="77">
        <f t="shared" si="2"/>
        <v>604460</v>
      </c>
      <c r="F145" s="81">
        <v>60000</v>
      </c>
      <c r="G145" s="81">
        <v>200000</v>
      </c>
      <c r="H145" s="82">
        <v>344460</v>
      </c>
      <c r="J145" s="1"/>
    </row>
    <row r="146" spans="1:10" s="30" customFormat="1" x14ac:dyDescent="0.3">
      <c r="A146" s="143"/>
      <c r="B146" s="153"/>
      <c r="C146" s="141"/>
      <c r="D146" s="76" t="s">
        <v>109</v>
      </c>
      <c r="E146" s="77">
        <f t="shared" si="2"/>
        <v>1017267</v>
      </c>
      <c r="F146" s="78">
        <v>81000</v>
      </c>
      <c r="G146" s="78"/>
      <c r="H146" s="79">
        <v>936267</v>
      </c>
      <c r="J146" s="1"/>
    </row>
    <row r="147" spans="1:10" s="30" customFormat="1" x14ac:dyDescent="0.3">
      <c r="A147" s="143">
        <v>10</v>
      </c>
      <c r="B147" s="141" t="s">
        <v>626</v>
      </c>
      <c r="C147" s="141" t="s">
        <v>87</v>
      </c>
      <c r="D147" s="76" t="s">
        <v>895</v>
      </c>
      <c r="E147" s="77">
        <f t="shared" si="2"/>
        <v>3703316</v>
      </c>
      <c r="F147" s="81">
        <v>405000</v>
      </c>
      <c r="G147" s="81">
        <v>2590000</v>
      </c>
      <c r="H147" s="82">
        <v>708316</v>
      </c>
      <c r="J147" s="1"/>
    </row>
    <row r="148" spans="1:10" s="30" customFormat="1" x14ac:dyDescent="0.3">
      <c r="A148" s="143"/>
      <c r="B148" s="141"/>
      <c r="C148" s="141"/>
      <c r="D148" s="76" t="s">
        <v>1059</v>
      </c>
      <c r="E148" s="77">
        <f t="shared" si="2"/>
        <v>2944840</v>
      </c>
      <c r="F148" s="81">
        <v>216000</v>
      </c>
      <c r="G148" s="81">
        <v>2560000</v>
      </c>
      <c r="H148" s="82">
        <v>168840</v>
      </c>
      <c r="J148" s="1"/>
    </row>
    <row r="149" spans="1:10" s="30" customFormat="1" x14ac:dyDescent="0.3">
      <c r="A149" s="143"/>
      <c r="B149" s="141"/>
      <c r="C149" s="141"/>
      <c r="D149" s="76" t="s">
        <v>207</v>
      </c>
      <c r="E149" s="77">
        <f t="shared" si="2"/>
        <v>1099310</v>
      </c>
      <c r="F149" s="81">
        <v>54000</v>
      </c>
      <c r="G149" s="81">
        <v>500000</v>
      </c>
      <c r="H149" s="82">
        <v>545310</v>
      </c>
      <c r="J149" s="1"/>
    </row>
    <row r="150" spans="1:10" x14ac:dyDescent="0.3">
      <c r="A150" s="143"/>
      <c r="B150" s="141"/>
      <c r="C150" s="141"/>
      <c r="D150" s="76" t="s">
        <v>208</v>
      </c>
      <c r="E150" s="77">
        <f t="shared" si="2"/>
        <v>914720</v>
      </c>
      <c r="F150" s="81">
        <v>108000</v>
      </c>
      <c r="G150" s="81">
        <v>608000</v>
      </c>
      <c r="H150" s="82">
        <v>198720</v>
      </c>
    </row>
    <row r="151" spans="1:10" x14ac:dyDescent="0.3">
      <c r="A151" s="143"/>
      <c r="B151" s="141"/>
      <c r="C151" s="141"/>
      <c r="D151" s="76" t="s">
        <v>536</v>
      </c>
      <c r="E151" s="77">
        <f t="shared" si="2"/>
        <v>1216536</v>
      </c>
      <c r="F151" s="81">
        <v>81000</v>
      </c>
      <c r="G151" s="81">
        <v>1050000</v>
      </c>
      <c r="H151" s="82">
        <v>85536</v>
      </c>
    </row>
    <row r="152" spans="1:10" x14ac:dyDescent="0.3">
      <c r="A152" s="143"/>
      <c r="B152" s="141"/>
      <c r="C152" s="141"/>
      <c r="D152" s="76" t="s">
        <v>627</v>
      </c>
      <c r="E152" s="77">
        <f t="shared" si="2"/>
        <v>900000</v>
      </c>
      <c r="F152" s="81"/>
      <c r="G152" s="81">
        <v>900000</v>
      </c>
      <c r="H152" s="82"/>
    </row>
    <row r="153" spans="1:10" x14ac:dyDescent="0.3">
      <c r="A153" s="143"/>
      <c r="B153" s="141"/>
      <c r="C153" s="141"/>
      <c r="D153" s="76" t="s">
        <v>210</v>
      </c>
      <c r="E153" s="77">
        <f t="shared" si="2"/>
        <v>793000</v>
      </c>
      <c r="F153" s="81">
        <v>54000</v>
      </c>
      <c r="G153" s="81">
        <v>440000</v>
      </c>
      <c r="H153" s="82">
        <v>299000</v>
      </c>
    </row>
    <row r="154" spans="1:10" x14ac:dyDescent="0.3">
      <c r="A154" s="143"/>
      <c r="B154" s="141"/>
      <c r="C154" s="141"/>
      <c r="D154" s="76" t="s">
        <v>1058</v>
      </c>
      <c r="E154" s="77">
        <f t="shared" si="2"/>
        <v>2696400</v>
      </c>
      <c r="F154" s="81">
        <v>270000</v>
      </c>
      <c r="G154" s="81">
        <v>2160000</v>
      </c>
      <c r="H154" s="82">
        <v>266400</v>
      </c>
    </row>
    <row r="155" spans="1:10" ht="30" customHeight="1" x14ac:dyDescent="0.3">
      <c r="A155" s="86">
        <v>11</v>
      </c>
      <c r="B155" s="87" t="s">
        <v>538</v>
      </c>
      <c r="C155" s="87" t="s">
        <v>539</v>
      </c>
      <c r="D155" s="76" t="s">
        <v>1057</v>
      </c>
      <c r="E155" s="77">
        <f t="shared" si="2"/>
        <v>28152839.100000001</v>
      </c>
      <c r="F155" s="81">
        <v>2474686.7999999998</v>
      </c>
      <c r="G155" s="81">
        <v>12389817.300000001</v>
      </c>
      <c r="H155" s="82">
        <v>13288335</v>
      </c>
    </row>
    <row r="156" spans="1:10" x14ac:dyDescent="0.3">
      <c r="A156" s="143">
        <v>12</v>
      </c>
      <c r="B156" s="141" t="s">
        <v>540</v>
      </c>
      <c r="C156" s="141" t="s">
        <v>541</v>
      </c>
      <c r="D156" s="76" t="s">
        <v>1057</v>
      </c>
      <c r="E156" s="77">
        <f t="shared" si="2"/>
        <v>28152839.100000001</v>
      </c>
      <c r="F156" s="81">
        <v>2474686.7999999998</v>
      </c>
      <c r="G156" s="81">
        <v>12389817.300000001</v>
      </c>
      <c r="H156" s="82">
        <v>13288335</v>
      </c>
    </row>
    <row r="157" spans="1:10" ht="17.25" customHeight="1" x14ac:dyDescent="0.3">
      <c r="A157" s="143"/>
      <c r="B157" s="141"/>
      <c r="C157" s="141"/>
      <c r="D157" s="76" t="s">
        <v>918</v>
      </c>
      <c r="E157" s="77">
        <f t="shared" si="2"/>
        <v>1470000</v>
      </c>
      <c r="F157" s="81">
        <v>120000</v>
      </c>
      <c r="G157" s="81">
        <v>1350000</v>
      </c>
      <c r="H157" s="82"/>
    </row>
    <row r="158" spans="1:10" x14ac:dyDescent="0.3">
      <c r="A158" s="143">
        <v>13</v>
      </c>
      <c r="B158" s="141" t="s">
        <v>381</v>
      </c>
      <c r="C158" s="141" t="s">
        <v>412</v>
      </c>
      <c r="D158" s="76" t="s">
        <v>1066</v>
      </c>
      <c r="E158" s="77">
        <f t="shared" si="2"/>
        <v>2210400</v>
      </c>
      <c r="F158" s="81">
        <v>216000</v>
      </c>
      <c r="G158" s="81">
        <v>1800000</v>
      </c>
      <c r="H158" s="82">
        <v>194400</v>
      </c>
      <c r="J158" s="56"/>
    </row>
    <row r="159" spans="1:10" x14ac:dyDescent="0.3">
      <c r="A159" s="143"/>
      <c r="B159" s="141"/>
      <c r="C159" s="141"/>
      <c r="D159" s="76" t="s">
        <v>896</v>
      </c>
      <c r="E159" s="77">
        <f t="shared" si="2"/>
        <v>1379530</v>
      </c>
      <c r="F159" s="81">
        <v>120000</v>
      </c>
      <c r="G159" s="81">
        <v>1030000</v>
      </c>
      <c r="H159" s="82">
        <v>229530</v>
      </c>
      <c r="J159" s="56"/>
    </row>
    <row r="160" spans="1:10" x14ac:dyDescent="0.3">
      <c r="A160" s="143"/>
      <c r="B160" s="141"/>
      <c r="C160" s="141"/>
      <c r="D160" s="76" t="s">
        <v>897</v>
      </c>
      <c r="E160" s="77">
        <f t="shared" si="2"/>
        <v>1909000</v>
      </c>
      <c r="F160" s="81">
        <v>120000</v>
      </c>
      <c r="G160" s="81">
        <v>1600000</v>
      </c>
      <c r="H160" s="82">
        <v>189000</v>
      </c>
      <c r="J160" s="56"/>
    </row>
    <row r="161" spans="1:10" x14ac:dyDescent="0.3">
      <c r="A161" s="143">
        <v>14</v>
      </c>
      <c r="B161" s="141" t="s">
        <v>260</v>
      </c>
      <c r="C161" s="141" t="s">
        <v>410</v>
      </c>
      <c r="D161" s="76" t="s">
        <v>458</v>
      </c>
      <c r="E161" s="77">
        <f t="shared" si="2"/>
        <v>1251000</v>
      </c>
      <c r="F161" s="81">
        <v>81000</v>
      </c>
      <c r="G161" s="81">
        <v>1170000</v>
      </c>
      <c r="H161" s="82"/>
    </row>
    <row r="162" spans="1:10" x14ac:dyDescent="0.3">
      <c r="A162" s="143"/>
      <c r="B162" s="141"/>
      <c r="C162" s="141"/>
      <c r="D162" s="76" t="s">
        <v>173</v>
      </c>
      <c r="E162" s="77">
        <f t="shared" si="2"/>
        <v>1131000</v>
      </c>
      <c r="F162" s="81">
        <v>81000</v>
      </c>
      <c r="G162" s="81">
        <v>1050000</v>
      </c>
      <c r="H162" s="82"/>
    </row>
    <row r="163" spans="1:10" x14ac:dyDescent="0.3">
      <c r="A163" s="143"/>
      <c r="B163" s="141"/>
      <c r="C163" s="141"/>
      <c r="D163" s="76" t="s">
        <v>491</v>
      </c>
      <c r="E163" s="77">
        <f t="shared" si="2"/>
        <v>661000</v>
      </c>
      <c r="F163" s="81">
        <v>81000</v>
      </c>
      <c r="G163" s="81">
        <v>580000</v>
      </c>
      <c r="H163" s="82"/>
    </row>
    <row r="164" spans="1:10" x14ac:dyDescent="0.3">
      <c r="A164" s="143"/>
      <c r="B164" s="141"/>
      <c r="C164" s="141"/>
      <c r="D164" s="76" t="s">
        <v>608</v>
      </c>
      <c r="E164" s="77">
        <f t="shared" si="2"/>
        <v>610000</v>
      </c>
      <c r="F164" s="81">
        <v>60000</v>
      </c>
      <c r="G164" s="81">
        <v>550000</v>
      </c>
      <c r="H164" s="82"/>
    </row>
    <row r="165" spans="1:10" x14ac:dyDescent="0.3">
      <c r="A165" s="143"/>
      <c r="B165" s="141"/>
      <c r="C165" s="141"/>
      <c r="D165" s="76" t="s">
        <v>166</v>
      </c>
      <c r="E165" s="77">
        <f t="shared" si="2"/>
        <v>330000</v>
      </c>
      <c r="F165" s="81">
        <v>30000</v>
      </c>
      <c r="G165" s="81">
        <v>300000</v>
      </c>
      <c r="H165" s="82"/>
    </row>
    <row r="166" spans="1:10" x14ac:dyDescent="0.3">
      <c r="A166" s="143"/>
      <c r="B166" s="141"/>
      <c r="C166" s="141"/>
      <c r="D166" s="76" t="s">
        <v>217</v>
      </c>
      <c r="E166" s="77">
        <f t="shared" si="2"/>
        <v>377000</v>
      </c>
      <c r="F166" s="81">
        <v>27000</v>
      </c>
      <c r="G166" s="81">
        <v>350000</v>
      </c>
      <c r="H166" s="82"/>
    </row>
    <row r="167" spans="1:10" x14ac:dyDescent="0.3">
      <c r="A167" s="143"/>
      <c r="B167" s="141"/>
      <c r="C167" s="141"/>
      <c r="D167" s="76" t="s">
        <v>184</v>
      </c>
      <c r="E167" s="77">
        <f t="shared" si="2"/>
        <v>981000</v>
      </c>
      <c r="F167" s="81">
        <v>81000</v>
      </c>
      <c r="G167" s="81">
        <v>900000</v>
      </c>
      <c r="H167" s="82"/>
    </row>
    <row r="168" spans="1:10" x14ac:dyDescent="0.3">
      <c r="A168" s="143"/>
      <c r="B168" s="141"/>
      <c r="C168" s="141"/>
      <c r="D168" s="76" t="s">
        <v>659</v>
      </c>
      <c r="E168" s="77">
        <f t="shared" si="2"/>
        <v>1290000</v>
      </c>
      <c r="F168" s="78">
        <v>90000</v>
      </c>
      <c r="G168" s="78">
        <v>1200000</v>
      </c>
      <c r="H168" s="82"/>
    </row>
    <row r="169" spans="1:10" x14ac:dyDescent="0.3">
      <c r="A169" s="143"/>
      <c r="B169" s="141"/>
      <c r="C169" s="141"/>
      <c r="D169" s="76" t="s">
        <v>673</v>
      </c>
      <c r="E169" s="77">
        <f t="shared" si="2"/>
        <v>1070000</v>
      </c>
      <c r="F169" s="78">
        <v>270000</v>
      </c>
      <c r="G169" s="78">
        <v>800000</v>
      </c>
      <c r="H169" s="82"/>
    </row>
    <row r="170" spans="1:10" x14ac:dyDescent="0.3">
      <c r="A170" s="143"/>
      <c r="B170" s="141"/>
      <c r="C170" s="141"/>
      <c r="D170" s="76" t="s">
        <v>720</v>
      </c>
      <c r="E170" s="77">
        <f t="shared" si="2"/>
        <v>90000</v>
      </c>
      <c r="F170" s="78">
        <v>90000</v>
      </c>
      <c r="G170" s="78"/>
      <c r="H170" s="82"/>
    </row>
    <row r="171" spans="1:10" x14ac:dyDescent="0.3">
      <c r="A171" s="143"/>
      <c r="B171" s="141"/>
      <c r="C171" s="141"/>
      <c r="D171" s="76" t="s">
        <v>1056</v>
      </c>
      <c r="E171" s="77">
        <f t="shared" si="2"/>
        <v>710000</v>
      </c>
      <c r="F171" s="78">
        <v>60000</v>
      </c>
      <c r="G171" s="78">
        <v>650000</v>
      </c>
      <c r="H171" s="82"/>
    </row>
    <row r="172" spans="1:10" x14ac:dyDescent="0.3">
      <c r="A172" s="143"/>
      <c r="B172" s="141"/>
      <c r="C172" s="141"/>
      <c r="D172" s="76" t="s">
        <v>868</v>
      </c>
      <c r="E172" s="77">
        <f t="shared" si="2"/>
        <v>1740000</v>
      </c>
      <c r="F172" s="78">
        <v>150000</v>
      </c>
      <c r="G172" s="78">
        <v>1590000</v>
      </c>
      <c r="H172" s="82"/>
    </row>
    <row r="173" spans="1:10" x14ac:dyDescent="0.3">
      <c r="A173" s="143"/>
      <c r="B173" s="141"/>
      <c r="C173" s="141"/>
      <c r="D173" s="76" t="s">
        <v>898</v>
      </c>
      <c r="E173" s="77">
        <f t="shared" si="2"/>
        <v>1440000</v>
      </c>
      <c r="F173" s="78">
        <v>150000</v>
      </c>
      <c r="G173" s="78">
        <v>1290000</v>
      </c>
      <c r="H173" s="82"/>
    </row>
    <row r="174" spans="1:10" x14ac:dyDescent="0.3">
      <c r="A174" s="143"/>
      <c r="B174" s="141"/>
      <c r="C174" s="141"/>
      <c r="D174" s="76" t="s">
        <v>1004</v>
      </c>
      <c r="E174" s="77">
        <f t="shared" si="2"/>
        <v>470000</v>
      </c>
      <c r="F174" s="78">
        <v>30000</v>
      </c>
      <c r="G174" s="78">
        <v>440000</v>
      </c>
      <c r="H174" s="82"/>
    </row>
    <row r="175" spans="1:10" s="30" customFormat="1" ht="31.5" x14ac:dyDescent="0.3">
      <c r="A175" s="86">
        <v>15</v>
      </c>
      <c r="B175" s="87" t="s">
        <v>574</v>
      </c>
      <c r="C175" s="87" t="s">
        <v>575</v>
      </c>
      <c r="D175" s="76" t="s">
        <v>364</v>
      </c>
      <c r="E175" s="77">
        <f t="shared" si="2"/>
        <v>232536</v>
      </c>
      <c r="F175" s="81">
        <v>27000</v>
      </c>
      <c r="G175" s="81">
        <v>120000</v>
      </c>
      <c r="H175" s="82">
        <v>85536</v>
      </c>
      <c r="J175" s="1"/>
    </row>
    <row r="176" spans="1:10" s="30" customFormat="1" x14ac:dyDescent="0.3">
      <c r="A176" s="143">
        <v>16</v>
      </c>
      <c r="B176" s="141" t="s">
        <v>19</v>
      </c>
      <c r="C176" s="141" t="s">
        <v>82</v>
      </c>
      <c r="D176" s="76" t="s">
        <v>1055</v>
      </c>
      <c r="E176" s="77">
        <f t="shared" si="2"/>
        <v>1263000</v>
      </c>
      <c r="F176" s="81">
        <v>81000</v>
      </c>
      <c r="G176" s="81">
        <v>900000</v>
      </c>
      <c r="H176" s="82">
        <v>282000</v>
      </c>
      <c r="J176" s="1"/>
    </row>
    <row r="177" spans="1:10" s="30" customFormat="1" x14ac:dyDescent="0.3">
      <c r="A177" s="143"/>
      <c r="B177" s="141"/>
      <c r="C177" s="141"/>
      <c r="D177" s="76" t="s">
        <v>886</v>
      </c>
      <c r="E177" s="77">
        <f t="shared" si="2"/>
        <v>2186400</v>
      </c>
      <c r="F177" s="81">
        <v>330000</v>
      </c>
      <c r="G177" s="81">
        <v>1650000</v>
      </c>
      <c r="H177" s="82">
        <v>206400</v>
      </c>
      <c r="J177" s="1"/>
    </row>
    <row r="178" spans="1:10" s="30" customFormat="1" x14ac:dyDescent="0.3">
      <c r="A178" s="143">
        <v>17</v>
      </c>
      <c r="B178" s="141" t="s">
        <v>21</v>
      </c>
      <c r="C178" s="141" t="s">
        <v>88</v>
      </c>
      <c r="D178" s="76" t="s">
        <v>899</v>
      </c>
      <c r="E178" s="77">
        <f t="shared" si="2"/>
        <v>274000</v>
      </c>
      <c r="F178" s="81">
        <v>27000</v>
      </c>
      <c r="G178" s="81"/>
      <c r="H178" s="82">
        <v>247000</v>
      </c>
      <c r="J178" s="1"/>
    </row>
    <row r="179" spans="1:10" s="30" customFormat="1" x14ac:dyDescent="0.3">
      <c r="A179" s="143"/>
      <c r="B179" s="141"/>
      <c r="C179" s="141"/>
      <c r="D179" s="76" t="s">
        <v>900</v>
      </c>
      <c r="E179" s="77">
        <f t="shared" si="2"/>
        <v>830000</v>
      </c>
      <c r="F179" s="81">
        <v>54000</v>
      </c>
      <c r="G179" s="81">
        <v>430000</v>
      </c>
      <c r="H179" s="82">
        <v>346000</v>
      </c>
      <c r="J179" s="1"/>
    </row>
    <row r="180" spans="1:10" s="30" customFormat="1" x14ac:dyDescent="0.3">
      <c r="A180" s="143"/>
      <c r="B180" s="141"/>
      <c r="C180" s="141"/>
      <c r="D180" s="76" t="s">
        <v>135</v>
      </c>
      <c r="E180" s="77">
        <f t="shared" si="2"/>
        <v>1771796</v>
      </c>
      <c r="F180" s="81">
        <v>81000</v>
      </c>
      <c r="G180" s="81">
        <v>754000</v>
      </c>
      <c r="H180" s="82">
        <v>936796</v>
      </c>
      <c r="J180" s="1"/>
    </row>
    <row r="181" spans="1:10" s="30" customFormat="1" x14ac:dyDescent="0.3">
      <c r="A181" s="143">
        <v>18</v>
      </c>
      <c r="B181" s="141" t="s">
        <v>599</v>
      </c>
      <c r="C181" s="141" t="s">
        <v>56</v>
      </c>
      <c r="D181" s="76" t="s">
        <v>901</v>
      </c>
      <c r="E181" s="77">
        <f t="shared" si="2"/>
        <v>2179640</v>
      </c>
      <c r="F181" s="81">
        <v>135000</v>
      </c>
      <c r="G181" s="81">
        <v>1750000</v>
      </c>
      <c r="H181" s="82">
        <v>294640</v>
      </c>
      <c r="J181" s="1"/>
    </row>
    <row r="182" spans="1:10" s="30" customFormat="1" x14ac:dyDescent="0.3">
      <c r="A182" s="143"/>
      <c r="B182" s="141"/>
      <c r="C182" s="141"/>
      <c r="D182" s="76" t="s">
        <v>154</v>
      </c>
      <c r="E182" s="77">
        <f t="shared" si="2"/>
        <v>3478152</v>
      </c>
      <c r="F182" s="81">
        <v>189000</v>
      </c>
      <c r="G182" s="81">
        <v>2450000</v>
      </c>
      <c r="H182" s="82">
        <v>839152</v>
      </c>
      <c r="J182" s="1"/>
    </row>
    <row r="183" spans="1:10" s="30" customFormat="1" x14ac:dyDescent="0.3">
      <c r="A183" s="143"/>
      <c r="B183" s="141"/>
      <c r="C183" s="141"/>
      <c r="D183" s="76" t="s">
        <v>902</v>
      </c>
      <c r="E183" s="77">
        <f t="shared" si="2"/>
        <v>443200</v>
      </c>
      <c r="F183" s="81">
        <v>30000</v>
      </c>
      <c r="G183" s="81">
        <v>250000</v>
      </c>
      <c r="H183" s="82">
        <v>163200</v>
      </c>
      <c r="J183" s="1"/>
    </row>
    <row r="184" spans="1:10" s="30" customFormat="1" x14ac:dyDescent="0.3">
      <c r="A184" s="143"/>
      <c r="B184" s="141"/>
      <c r="C184" s="141"/>
      <c r="D184" s="76" t="s">
        <v>903</v>
      </c>
      <c r="E184" s="77">
        <f t="shared" si="2"/>
        <v>2457720</v>
      </c>
      <c r="F184" s="81">
        <v>135000</v>
      </c>
      <c r="G184" s="81">
        <v>1800000</v>
      </c>
      <c r="H184" s="82">
        <v>522720</v>
      </c>
      <c r="J184" s="1"/>
    </row>
    <row r="185" spans="1:10" s="30" customFormat="1" x14ac:dyDescent="0.3">
      <c r="A185" s="143"/>
      <c r="B185" s="141"/>
      <c r="C185" s="141"/>
      <c r="D185" s="76" t="s">
        <v>121</v>
      </c>
      <c r="E185" s="77">
        <f t="shared" si="2"/>
        <v>2100666</v>
      </c>
      <c r="F185" s="81">
        <v>81000</v>
      </c>
      <c r="G185" s="81">
        <v>1200000</v>
      </c>
      <c r="H185" s="82">
        <v>819666</v>
      </c>
      <c r="J185" s="1"/>
    </row>
    <row r="186" spans="1:10" s="30" customFormat="1" x14ac:dyDescent="0.3">
      <c r="A186" s="143"/>
      <c r="B186" s="141"/>
      <c r="C186" s="141"/>
      <c r="D186" s="76" t="s">
        <v>728</v>
      </c>
      <c r="E186" s="77">
        <f t="shared" si="2"/>
        <v>1678200</v>
      </c>
      <c r="F186" s="81">
        <v>150000</v>
      </c>
      <c r="G186" s="81">
        <v>1350000</v>
      </c>
      <c r="H186" s="82">
        <v>178200</v>
      </c>
      <c r="J186" s="1"/>
    </row>
    <row r="187" spans="1:10" s="30" customFormat="1" x14ac:dyDescent="0.3">
      <c r="A187" s="143"/>
      <c r="B187" s="141"/>
      <c r="C187" s="141"/>
      <c r="D187" s="76" t="s">
        <v>904</v>
      </c>
      <c r="E187" s="77">
        <f t="shared" si="2"/>
        <v>2735019</v>
      </c>
      <c r="F187" s="81">
        <v>150000</v>
      </c>
      <c r="G187" s="81">
        <v>1800000</v>
      </c>
      <c r="H187" s="82">
        <v>785019</v>
      </c>
      <c r="J187" s="1"/>
    </row>
    <row r="188" spans="1:10" s="30" customFormat="1" x14ac:dyDescent="0.3">
      <c r="A188" s="143">
        <v>19</v>
      </c>
      <c r="B188" s="141" t="s">
        <v>586</v>
      </c>
      <c r="C188" s="141" t="s">
        <v>587</v>
      </c>
      <c r="D188" s="76" t="s">
        <v>1067</v>
      </c>
      <c r="E188" s="77">
        <f t="shared" si="2"/>
        <v>825621</v>
      </c>
      <c r="F188" s="81"/>
      <c r="G188" s="81">
        <v>500000</v>
      </c>
      <c r="H188" s="82">
        <v>325621</v>
      </c>
      <c r="J188" s="1"/>
    </row>
    <row r="189" spans="1:10" s="30" customFormat="1" x14ac:dyDescent="0.3">
      <c r="A189" s="143"/>
      <c r="B189" s="141"/>
      <c r="C189" s="141"/>
      <c r="D189" s="76" t="s">
        <v>918</v>
      </c>
      <c r="E189" s="77">
        <f t="shared" si="2"/>
        <v>1470000</v>
      </c>
      <c r="F189" s="81">
        <v>120000</v>
      </c>
      <c r="G189" s="81">
        <v>1350000</v>
      </c>
      <c r="H189" s="82"/>
      <c r="J189" s="1"/>
    </row>
    <row r="190" spans="1:10" s="30" customFormat="1" ht="47.25" x14ac:dyDescent="0.3">
      <c r="A190" s="86">
        <v>20</v>
      </c>
      <c r="B190" s="87" t="s">
        <v>23</v>
      </c>
      <c r="C190" s="87" t="s">
        <v>86</v>
      </c>
      <c r="D190" s="76" t="s">
        <v>905</v>
      </c>
      <c r="E190" s="77">
        <f t="shared" si="2"/>
        <v>2038000</v>
      </c>
      <c r="F190" s="81">
        <v>108000</v>
      </c>
      <c r="G190" s="81">
        <v>1800000</v>
      </c>
      <c r="H190" s="82">
        <v>130000</v>
      </c>
      <c r="J190" s="1"/>
    </row>
    <row r="191" spans="1:10" s="30" customFormat="1" ht="22.5" customHeight="1" x14ac:dyDescent="0.3">
      <c r="A191" s="86">
        <v>21</v>
      </c>
      <c r="B191" s="87" t="s">
        <v>24</v>
      </c>
      <c r="C191" s="87" t="s">
        <v>79</v>
      </c>
      <c r="D191" s="76" t="s">
        <v>906</v>
      </c>
      <c r="E191" s="77">
        <f t="shared" si="2"/>
        <v>898512</v>
      </c>
      <c r="F191" s="81">
        <v>162000</v>
      </c>
      <c r="G191" s="81">
        <v>600000</v>
      </c>
      <c r="H191" s="82">
        <v>136512</v>
      </c>
      <c r="J191" s="1"/>
    </row>
    <row r="192" spans="1:10" s="30" customFormat="1" x14ac:dyDescent="0.3">
      <c r="A192" s="143">
        <v>22</v>
      </c>
      <c r="B192" s="141" t="s">
        <v>25</v>
      </c>
      <c r="C192" s="141" t="s">
        <v>78</v>
      </c>
      <c r="D192" s="76" t="s">
        <v>907</v>
      </c>
      <c r="E192" s="77">
        <f t="shared" si="2"/>
        <v>251120</v>
      </c>
      <c r="F192" s="81">
        <v>162000</v>
      </c>
      <c r="G192" s="81"/>
      <c r="H192" s="82">
        <v>89120</v>
      </c>
      <c r="J192" s="1"/>
    </row>
    <row r="193" spans="1:10" s="30" customFormat="1" x14ac:dyDescent="0.3">
      <c r="A193" s="143"/>
      <c r="B193" s="141"/>
      <c r="C193" s="141"/>
      <c r="D193" s="76" t="s">
        <v>908</v>
      </c>
      <c r="E193" s="77">
        <f t="shared" si="2"/>
        <v>1644259</v>
      </c>
      <c r="F193" s="81">
        <v>135000</v>
      </c>
      <c r="G193" s="81">
        <v>1250000</v>
      </c>
      <c r="H193" s="82">
        <v>259259</v>
      </c>
      <c r="J193" s="1"/>
    </row>
    <row r="194" spans="1:10" s="30" customFormat="1" x14ac:dyDescent="0.3">
      <c r="A194" s="143"/>
      <c r="B194" s="141"/>
      <c r="C194" s="141"/>
      <c r="D194" s="76" t="s">
        <v>909</v>
      </c>
      <c r="E194" s="77">
        <f t="shared" si="2"/>
        <v>1462122</v>
      </c>
      <c r="F194" s="81">
        <v>81000</v>
      </c>
      <c r="G194" s="81">
        <v>690000</v>
      </c>
      <c r="H194" s="82">
        <v>691122</v>
      </c>
      <c r="J194" s="1"/>
    </row>
    <row r="195" spans="1:10" s="30" customFormat="1" x14ac:dyDescent="0.3">
      <c r="A195" s="143">
        <v>23</v>
      </c>
      <c r="B195" s="141" t="s">
        <v>1082</v>
      </c>
      <c r="C195" s="141" t="s">
        <v>81</v>
      </c>
      <c r="D195" s="76" t="s">
        <v>864</v>
      </c>
      <c r="E195" s="77">
        <f t="shared" si="2"/>
        <v>965000</v>
      </c>
      <c r="F195" s="81">
        <v>54000</v>
      </c>
      <c r="G195" s="81">
        <v>500000</v>
      </c>
      <c r="H195" s="82">
        <v>411000</v>
      </c>
      <c r="J195" s="1"/>
    </row>
    <row r="196" spans="1:10" s="30" customFormat="1" x14ac:dyDescent="0.3">
      <c r="A196" s="143"/>
      <c r="B196" s="141"/>
      <c r="C196" s="141"/>
      <c r="D196" s="76" t="s">
        <v>910</v>
      </c>
      <c r="E196" s="77">
        <f t="shared" si="2"/>
        <v>1887932</v>
      </c>
      <c r="F196" s="81">
        <v>54000</v>
      </c>
      <c r="G196" s="81">
        <v>510000</v>
      </c>
      <c r="H196" s="82">
        <v>1323932</v>
      </c>
      <c r="J196" s="1"/>
    </row>
    <row r="197" spans="1:10" s="30" customFormat="1" x14ac:dyDescent="0.3">
      <c r="A197" s="143">
        <v>24</v>
      </c>
      <c r="B197" s="141" t="s">
        <v>1084</v>
      </c>
      <c r="C197" s="141" t="s">
        <v>67</v>
      </c>
      <c r="D197" s="76" t="s">
        <v>1072</v>
      </c>
      <c r="E197" s="77">
        <f t="shared" si="2"/>
        <v>2179640</v>
      </c>
      <c r="F197" s="81">
        <v>135000</v>
      </c>
      <c r="G197" s="81">
        <v>1750000</v>
      </c>
      <c r="H197" s="82">
        <v>294640</v>
      </c>
      <c r="J197" s="1"/>
    </row>
    <row r="198" spans="1:10" s="30" customFormat="1" x14ac:dyDescent="0.3">
      <c r="A198" s="143"/>
      <c r="B198" s="141"/>
      <c r="C198" s="141"/>
      <c r="D198" s="76" t="s">
        <v>154</v>
      </c>
      <c r="E198" s="77">
        <f t="shared" si="2"/>
        <v>3672689</v>
      </c>
      <c r="F198" s="81">
        <v>189000</v>
      </c>
      <c r="G198" s="81">
        <v>2450000</v>
      </c>
      <c r="H198" s="82">
        <v>1033689</v>
      </c>
      <c r="J198" s="1"/>
    </row>
    <row r="199" spans="1:10" s="30" customFormat="1" x14ac:dyDescent="0.3">
      <c r="A199" s="143"/>
      <c r="B199" s="141"/>
      <c r="C199" s="141"/>
      <c r="D199" s="76" t="s">
        <v>903</v>
      </c>
      <c r="E199" s="77">
        <f t="shared" si="2"/>
        <v>2457720</v>
      </c>
      <c r="F199" s="81">
        <v>135000</v>
      </c>
      <c r="G199" s="81">
        <v>1800000</v>
      </c>
      <c r="H199" s="82">
        <v>522720</v>
      </c>
      <c r="J199" s="1"/>
    </row>
    <row r="200" spans="1:10" s="30" customFormat="1" x14ac:dyDescent="0.3">
      <c r="A200" s="143"/>
      <c r="B200" s="141"/>
      <c r="C200" s="141"/>
      <c r="D200" s="76" t="s">
        <v>1069</v>
      </c>
      <c r="E200" s="77">
        <f t="shared" ref="E200:E263" si="3">+F200+G200+H200</f>
        <v>1320280</v>
      </c>
      <c r="F200" s="81">
        <v>54000</v>
      </c>
      <c r="G200" s="81">
        <v>800000</v>
      </c>
      <c r="H200" s="82">
        <v>466280</v>
      </c>
      <c r="J200" s="1"/>
    </row>
    <row r="201" spans="1:10" s="30" customFormat="1" x14ac:dyDescent="0.3">
      <c r="A201" s="143"/>
      <c r="B201" s="141"/>
      <c r="C201" s="141"/>
      <c r="D201" s="76" t="s">
        <v>1068</v>
      </c>
      <c r="E201" s="77">
        <f t="shared" si="3"/>
        <v>470312</v>
      </c>
      <c r="F201" s="81">
        <v>27000</v>
      </c>
      <c r="G201" s="81">
        <v>350000</v>
      </c>
      <c r="H201" s="82">
        <v>93312</v>
      </c>
      <c r="J201" s="1"/>
    </row>
    <row r="202" spans="1:10" s="30" customFormat="1" x14ac:dyDescent="0.3">
      <c r="A202" s="143"/>
      <c r="B202" s="141"/>
      <c r="C202" s="141"/>
      <c r="D202" s="76" t="s">
        <v>1070</v>
      </c>
      <c r="E202" s="77">
        <f t="shared" si="3"/>
        <v>1272784</v>
      </c>
      <c r="F202" s="81">
        <v>216000</v>
      </c>
      <c r="G202" s="81">
        <v>1030000</v>
      </c>
      <c r="H202" s="82">
        <v>26784</v>
      </c>
      <c r="J202" s="1"/>
    </row>
    <row r="203" spans="1:10" s="30" customFormat="1" x14ac:dyDescent="0.3">
      <c r="A203" s="143">
        <v>25</v>
      </c>
      <c r="B203" s="141" t="s">
        <v>1081</v>
      </c>
      <c r="C203" s="141" t="s">
        <v>74</v>
      </c>
      <c r="D203" s="76" t="s">
        <v>211</v>
      </c>
      <c r="E203" s="77">
        <f t="shared" si="3"/>
        <v>679250</v>
      </c>
      <c r="F203" s="81">
        <v>54000</v>
      </c>
      <c r="G203" s="81">
        <v>400000</v>
      </c>
      <c r="H203" s="82">
        <v>225250</v>
      </c>
      <c r="J203" s="1"/>
    </row>
    <row r="204" spans="1:10" s="30" customFormat="1" x14ac:dyDescent="0.3">
      <c r="A204" s="143"/>
      <c r="B204" s="141"/>
      <c r="C204" s="141"/>
      <c r="D204" s="80" t="s">
        <v>396</v>
      </c>
      <c r="E204" s="77">
        <f t="shared" si="3"/>
        <v>668568</v>
      </c>
      <c r="F204" s="81">
        <v>135000</v>
      </c>
      <c r="G204" s="81">
        <v>150000</v>
      </c>
      <c r="H204" s="82">
        <v>383568</v>
      </c>
      <c r="J204" s="1"/>
    </row>
    <row r="205" spans="1:10" s="30" customFormat="1" x14ac:dyDescent="0.3">
      <c r="A205" s="143"/>
      <c r="B205" s="141"/>
      <c r="C205" s="141"/>
      <c r="D205" s="76" t="s">
        <v>1071</v>
      </c>
      <c r="E205" s="77">
        <f t="shared" si="3"/>
        <v>33368229</v>
      </c>
      <c r="F205" s="81">
        <v>3970084</v>
      </c>
      <c r="G205" s="81">
        <v>11579411</v>
      </c>
      <c r="H205" s="82">
        <v>17818734</v>
      </c>
      <c r="J205" s="1"/>
    </row>
    <row r="206" spans="1:10" s="30" customFormat="1" x14ac:dyDescent="0.3">
      <c r="A206" s="143"/>
      <c r="B206" s="141"/>
      <c r="C206" s="141"/>
      <c r="D206" s="76" t="s">
        <v>911</v>
      </c>
      <c r="E206" s="77">
        <f t="shared" si="3"/>
        <v>1071900</v>
      </c>
      <c r="F206" s="81">
        <v>330000</v>
      </c>
      <c r="G206" s="81">
        <v>660000</v>
      </c>
      <c r="H206" s="82">
        <v>81900</v>
      </c>
      <c r="J206" s="1"/>
    </row>
    <row r="207" spans="1:10" s="30" customFormat="1" x14ac:dyDescent="0.3">
      <c r="A207" s="143"/>
      <c r="B207" s="141"/>
      <c r="C207" s="141"/>
      <c r="D207" s="76" t="s">
        <v>912</v>
      </c>
      <c r="E207" s="77">
        <f t="shared" si="3"/>
        <v>623200</v>
      </c>
      <c r="F207" s="81">
        <v>120000</v>
      </c>
      <c r="G207" s="81">
        <v>400000</v>
      </c>
      <c r="H207" s="82">
        <v>103200</v>
      </c>
      <c r="J207" s="1"/>
    </row>
    <row r="208" spans="1:10" s="30" customFormat="1" x14ac:dyDescent="0.3">
      <c r="A208" s="143"/>
      <c r="B208" s="141"/>
      <c r="C208" s="141"/>
      <c r="D208" s="76" t="s">
        <v>913</v>
      </c>
      <c r="E208" s="77">
        <f t="shared" si="3"/>
        <v>2357754</v>
      </c>
      <c r="F208" s="81">
        <v>270000</v>
      </c>
      <c r="G208" s="81">
        <v>1800000</v>
      </c>
      <c r="H208" s="82">
        <v>287754</v>
      </c>
      <c r="J208" s="1"/>
    </row>
    <row r="209" spans="1:10" s="30" customFormat="1" x14ac:dyDescent="0.3">
      <c r="A209" s="143">
        <v>26</v>
      </c>
      <c r="B209" s="141" t="s">
        <v>1083</v>
      </c>
      <c r="C209" s="141" t="s">
        <v>60</v>
      </c>
      <c r="D209" s="76" t="s">
        <v>914</v>
      </c>
      <c r="E209" s="77">
        <f t="shared" si="3"/>
        <v>1933000</v>
      </c>
      <c r="F209" s="81">
        <v>162000</v>
      </c>
      <c r="G209" s="81">
        <v>1430000</v>
      </c>
      <c r="H209" s="82">
        <v>341000</v>
      </c>
      <c r="J209" s="1"/>
    </row>
    <row r="210" spans="1:10" s="30" customFormat="1" x14ac:dyDescent="0.3">
      <c r="A210" s="143"/>
      <c r="B210" s="141"/>
      <c r="C210" s="141"/>
      <c r="D210" s="76" t="s">
        <v>915</v>
      </c>
      <c r="E210" s="77">
        <f t="shared" si="3"/>
        <v>1771512</v>
      </c>
      <c r="F210" s="81">
        <v>135000</v>
      </c>
      <c r="G210" s="81">
        <v>1500000</v>
      </c>
      <c r="H210" s="82">
        <v>136512</v>
      </c>
      <c r="J210" s="1"/>
    </row>
    <row r="211" spans="1:10" s="30" customFormat="1" x14ac:dyDescent="0.3">
      <c r="A211" s="143"/>
      <c r="B211" s="141"/>
      <c r="C211" s="141"/>
      <c r="D211" s="76" t="s">
        <v>916</v>
      </c>
      <c r="E211" s="77">
        <f t="shared" si="3"/>
        <v>907500</v>
      </c>
      <c r="F211" s="81">
        <v>108000</v>
      </c>
      <c r="G211" s="81">
        <v>690000</v>
      </c>
      <c r="H211" s="82">
        <v>109500</v>
      </c>
      <c r="J211" s="1"/>
    </row>
    <row r="212" spans="1:10" s="30" customFormat="1" x14ac:dyDescent="0.3">
      <c r="A212" s="143"/>
      <c r="B212" s="141"/>
      <c r="C212" s="141"/>
      <c r="D212" s="76" t="s">
        <v>104</v>
      </c>
      <c r="E212" s="77">
        <f t="shared" si="3"/>
        <v>2755282</v>
      </c>
      <c r="F212" s="81">
        <v>108000</v>
      </c>
      <c r="G212" s="81">
        <v>1600000</v>
      </c>
      <c r="H212" s="82">
        <v>1047282</v>
      </c>
      <c r="J212" s="1"/>
    </row>
    <row r="213" spans="1:10" s="30" customFormat="1" x14ac:dyDescent="0.3">
      <c r="A213" s="143"/>
      <c r="B213" s="141"/>
      <c r="C213" s="141"/>
      <c r="D213" s="76" t="s">
        <v>104</v>
      </c>
      <c r="E213" s="77">
        <f t="shared" si="3"/>
        <v>427000</v>
      </c>
      <c r="F213" s="81">
        <v>27000</v>
      </c>
      <c r="G213" s="81">
        <v>400000</v>
      </c>
      <c r="H213" s="82"/>
      <c r="J213" s="1"/>
    </row>
    <row r="214" spans="1:10" s="30" customFormat="1" x14ac:dyDescent="0.3">
      <c r="A214" s="143"/>
      <c r="B214" s="141"/>
      <c r="C214" s="141"/>
      <c r="D214" s="76" t="s">
        <v>102</v>
      </c>
      <c r="E214" s="77">
        <f t="shared" si="3"/>
        <v>2947729</v>
      </c>
      <c r="F214" s="81">
        <v>81000</v>
      </c>
      <c r="G214" s="81">
        <v>2040000</v>
      </c>
      <c r="H214" s="82">
        <v>826729</v>
      </c>
      <c r="J214" s="1"/>
    </row>
    <row r="215" spans="1:10" s="30" customFormat="1" x14ac:dyDescent="0.3">
      <c r="A215" s="143"/>
      <c r="B215" s="141"/>
      <c r="C215" s="141"/>
      <c r="D215" s="76" t="s">
        <v>479</v>
      </c>
      <c r="E215" s="77">
        <f t="shared" si="3"/>
        <v>1384488</v>
      </c>
      <c r="F215" s="81">
        <v>81000</v>
      </c>
      <c r="G215" s="81">
        <v>1170000</v>
      </c>
      <c r="H215" s="82">
        <v>133488</v>
      </c>
      <c r="J215" s="1"/>
    </row>
    <row r="216" spans="1:10" s="30" customFormat="1" x14ac:dyDescent="0.3">
      <c r="A216" s="143"/>
      <c r="B216" s="141"/>
      <c r="C216" s="141"/>
      <c r="D216" s="76" t="s">
        <v>482</v>
      </c>
      <c r="E216" s="77">
        <f t="shared" si="3"/>
        <v>2409000</v>
      </c>
      <c r="F216" s="81">
        <v>108000</v>
      </c>
      <c r="G216" s="81">
        <v>1800000</v>
      </c>
      <c r="H216" s="82">
        <v>501000</v>
      </c>
      <c r="J216" s="1"/>
    </row>
    <row r="217" spans="1:10" s="30" customFormat="1" x14ac:dyDescent="0.3">
      <c r="A217" s="143"/>
      <c r="B217" s="141"/>
      <c r="C217" s="141"/>
      <c r="D217" s="76" t="s">
        <v>217</v>
      </c>
      <c r="E217" s="77">
        <f t="shared" si="3"/>
        <v>571400</v>
      </c>
      <c r="F217" s="81">
        <v>27000</v>
      </c>
      <c r="G217" s="81">
        <v>350000</v>
      </c>
      <c r="H217" s="82">
        <v>194400</v>
      </c>
      <c r="J217" s="1"/>
    </row>
    <row r="218" spans="1:10" s="30" customFormat="1" x14ac:dyDescent="0.3">
      <c r="A218" s="143"/>
      <c r="B218" s="141"/>
      <c r="C218" s="141"/>
      <c r="D218" s="76" t="s">
        <v>124</v>
      </c>
      <c r="E218" s="77">
        <f t="shared" si="3"/>
        <v>1722984</v>
      </c>
      <c r="F218" s="81">
        <v>27000</v>
      </c>
      <c r="G218" s="81">
        <v>450000</v>
      </c>
      <c r="H218" s="82">
        <v>1245984</v>
      </c>
      <c r="J218" s="1"/>
    </row>
    <row r="219" spans="1:10" s="30" customFormat="1" x14ac:dyDescent="0.3">
      <c r="A219" s="143"/>
      <c r="B219" s="141"/>
      <c r="C219" s="141"/>
      <c r="D219" s="76" t="s">
        <v>173</v>
      </c>
      <c r="E219" s="77">
        <f t="shared" si="3"/>
        <v>856848</v>
      </c>
      <c r="F219" s="81">
        <v>81000</v>
      </c>
      <c r="G219" s="81">
        <v>651000</v>
      </c>
      <c r="H219" s="82">
        <v>124848</v>
      </c>
      <c r="J219" s="1"/>
    </row>
    <row r="220" spans="1:10" s="30" customFormat="1" x14ac:dyDescent="0.3">
      <c r="A220" s="143"/>
      <c r="B220" s="141"/>
      <c r="C220" s="141"/>
      <c r="D220" s="76" t="s">
        <v>492</v>
      </c>
      <c r="E220" s="77">
        <f t="shared" si="3"/>
        <v>740704</v>
      </c>
      <c r="F220" s="81">
        <v>54000</v>
      </c>
      <c r="G220" s="81">
        <v>580000</v>
      </c>
      <c r="H220" s="82">
        <v>106704</v>
      </c>
      <c r="J220" s="1"/>
    </row>
    <row r="221" spans="1:10" s="30" customFormat="1" x14ac:dyDescent="0.3">
      <c r="A221" s="143"/>
      <c r="B221" s="141"/>
      <c r="C221" s="141"/>
      <c r="D221" s="76" t="s">
        <v>220</v>
      </c>
      <c r="E221" s="77">
        <f t="shared" si="3"/>
        <v>516500</v>
      </c>
      <c r="F221" s="81">
        <v>54000</v>
      </c>
      <c r="G221" s="81">
        <v>220000</v>
      </c>
      <c r="H221" s="82">
        <v>242500</v>
      </c>
      <c r="J221" s="1"/>
    </row>
    <row r="222" spans="1:10" s="30" customFormat="1" x14ac:dyDescent="0.3">
      <c r="A222" s="143"/>
      <c r="B222" s="141"/>
      <c r="C222" s="141"/>
      <c r="D222" s="76" t="s">
        <v>166</v>
      </c>
      <c r="E222" s="77">
        <f t="shared" si="3"/>
        <v>407040</v>
      </c>
      <c r="F222" s="81">
        <v>30000</v>
      </c>
      <c r="G222" s="81">
        <v>300000</v>
      </c>
      <c r="H222" s="82">
        <v>77040</v>
      </c>
      <c r="J222" s="1"/>
    </row>
    <row r="223" spans="1:10" s="30" customFormat="1" x14ac:dyDescent="0.3">
      <c r="A223" s="143"/>
      <c r="B223" s="141"/>
      <c r="C223" s="141"/>
      <c r="D223" s="76" t="s">
        <v>917</v>
      </c>
      <c r="E223" s="77">
        <f t="shared" si="3"/>
        <v>140184</v>
      </c>
      <c r="F223" s="81">
        <v>27000</v>
      </c>
      <c r="G223" s="81"/>
      <c r="H223" s="82">
        <v>113184</v>
      </c>
      <c r="J223" s="1"/>
    </row>
    <row r="224" spans="1:10" s="30" customFormat="1" x14ac:dyDescent="0.3">
      <c r="A224" s="143"/>
      <c r="B224" s="141"/>
      <c r="C224" s="141"/>
      <c r="D224" s="76" t="s">
        <v>678</v>
      </c>
      <c r="E224" s="77">
        <f t="shared" si="3"/>
        <v>2764850</v>
      </c>
      <c r="F224" s="78">
        <v>120000</v>
      </c>
      <c r="G224" s="78">
        <v>1200000</v>
      </c>
      <c r="H224" s="82">
        <v>1444850</v>
      </c>
      <c r="J224" s="1"/>
    </row>
    <row r="225" spans="1:10" s="30" customFormat="1" x14ac:dyDescent="0.3">
      <c r="A225" s="143"/>
      <c r="B225" s="141"/>
      <c r="C225" s="141"/>
      <c r="D225" s="76" t="s">
        <v>716</v>
      </c>
      <c r="E225" s="77">
        <f t="shared" si="3"/>
        <v>848200</v>
      </c>
      <c r="F225" s="78">
        <v>120000</v>
      </c>
      <c r="G225" s="78">
        <v>550000</v>
      </c>
      <c r="H225" s="82">
        <v>178200</v>
      </c>
      <c r="J225" s="1"/>
    </row>
    <row r="226" spans="1:10" s="30" customFormat="1" x14ac:dyDescent="0.3">
      <c r="A226" s="143"/>
      <c r="B226" s="141"/>
      <c r="C226" s="141"/>
      <c r="D226" s="76" t="s">
        <v>725</v>
      </c>
      <c r="E226" s="77">
        <f t="shared" si="3"/>
        <v>1394700</v>
      </c>
      <c r="F226" s="78">
        <v>90000</v>
      </c>
      <c r="G226" s="78">
        <v>1050000</v>
      </c>
      <c r="H226" s="82">
        <v>254700</v>
      </c>
      <c r="J226" s="1"/>
    </row>
    <row r="227" spans="1:10" s="30" customFormat="1" x14ac:dyDescent="0.3">
      <c r="A227" s="143"/>
      <c r="B227" s="141"/>
      <c r="C227" s="141"/>
      <c r="D227" s="76" t="s">
        <v>768</v>
      </c>
      <c r="E227" s="77">
        <f t="shared" si="3"/>
        <v>2433002</v>
      </c>
      <c r="F227" s="78">
        <v>60000</v>
      </c>
      <c r="G227" s="78">
        <v>900000</v>
      </c>
      <c r="H227" s="82">
        <v>1473002</v>
      </c>
      <c r="J227" s="1"/>
    </row>
    <row r="228" spans="1:10" s="30" customFormat="1" x14ac:dyDescent="0.3">
      <c r="A228" s="143"/>
      <c r="B228" s="141"/>
      <c r="C228" s="141"/>
      <c r="D228" s="76" t="s">
        <v>938</v>
      </c>
      <c r="E228" s="77">
        <f t="shared" si="3"/>
        <v>2972986</v>
      </c>
      <c r="F228" s="78">
        <v>90000</v>
      </c>
      <c r="G228" s="78">
        <v>1200000</v>
      </c>
      <c r="H228" s="82">
        <v>1682986</v>
      </c>
      <c r="J228" s="1"/>
    </row>
    <row r="229" spans="1:10" s="30" customFormat="1" x14ac:dyDescent="0.3">
      <c r="A229" s="143"/>
      <c r="B229" s="141"/>
      <c r="C229" s="141"/>
      <c r="D229" s="76" t="s">
        <v>920</v>
      </c>
      <c r="E229" s="77">
        <f t="shared" si="3"/>
        <v>1659000</v>
      </c>
      <c r="F229" s="78">
        <v>120000</v>
      </c>
      <c r="G229" s="78">
        <v>1290000</v>
      </c>
      <c r="H229" s="82">
        <v>249000</v>
      </c>
      <c r="J229" s="1"/>
    </row>
    <row r="230" spans="1:10" s="30" customFormat="1" x14ac:dyDescent="0.3">
      <c r="A230" s="143">
        <v>27</v>
      </c>
      <c r="B230" s="141" t="s">
        <v>589</v>
      </c>
      <c r="C230" s="141" t="s">
        <v>73</v>
      </c>
      <c r="D230" s="76" t="s">
        <v>509</v>
      </c>
      <c r="E230" s="77">
        <f t="shared" si="3"/>
        <v>241342</v>
      </c>
      <c r="F230" s="81"/>
      <c r="G230" s="81"/>
      <c r="H230" s="82">
        <v>241342</v>
      </c>
      <c r="J230" s="1"/>
    </row>
    <row r="231" spans="1:10" s="30" customFormat="1" x14ac:dyDescent="0.3">
      <c r="A231" s="143"/>
      <c r="B231" s="141"/>
      <c r="C231" s="141"/>
      <c r="D231" s="76" t="s">
        <v>611</v>
      </c>
      <c r="E231" s="77">
        <f t="shared" si="3"/>
        <v>684000</v>
      </c>
      <c r="F231" s="81">
        <v>30000</v>
      </c>
      <c r="G231" s="81">
        <v>450000</v>
      </c>
      <c r="H231" s="82">
        <v>204000</v>
      </c>
      <c r="J231" s="1"/>
    </row>
    <row r="232" spans="1:10" s="30" customFormat="1" x14ac:dyDescent="0.3">
      <c r="A232" s="143"/>
      <c r="B232" s="141"/>
      <c r="C232" s="141"/>
      <c r="D232" s="76" t="s">
        <v>585</v>
      </c>
      <c r="E232" s="77">
        <f t="shared" si="3"/>
        <v>719800</v>
      </c>
      <c r="F232" s="81">
        <v>60000</v>
      </c>
      <c r="G232" s="81">
        <v>350000</v>
      </c>
      <c r="H232" s="82">
        <v>309800</v>
      </c>
      <c r="J232" s="1"/>
    </row>
    <row r="233" spans="1:10" s="30" customFormat="1" x14ac:dyDescent="0.3">
      <c r="A233" s="143"/>
      <c r="B233" s="141"/>
      <c r="C233" s="141"/>
      <c r="D233" s="76" t="s">
        <v>148</v>
      </c>
      <c r="E233" s="77">
        <f t="shared" si="3"/>
        <v>2235709</v>
      </c>
      <c r="F233" s="81">
        <v>162000</v>
      </c>
      <c r="G233" s="81">
        <v>1200000</v>
      </c>
      <c r="H233" s="82">
        <v>873709</v>
      </c>
      <c r="J233" s="1"/>
    </row>
    <row r="234" spans="1:10" s="30" customFormat="1" x14ac:dyDescent="0.3">
      <c r="A234" s="143"/>
      <c r="B234" s="141"/>
      <c r="C234" s="141"/>
      <c r="D234" s="76" t="s">
        <v>921</v>
      </c>
      <c r="E234" s="77">
        <f t="shared" si="3"/>
        <v>1768380</v>
      </c>
      <c r="F234" s="81">
        <v>150000</v>
      </c>
      <c r="G234" s="81">
        <v>1455000</v>
      </c>
      <c r="H234" s="82">
        <v>163380</v>
      </c>
      <c r="J234" s="1"/>
    </row>
    <row r="235" spans="1:10" s="30" customFormat="1" x14ac:dyDescent="0.3">
      <c r="A235" s="143"/>
      <c r="B235" s="141"/>
      <c r="C235" s="141"/>
      <c r="D235" s="76" t="s">
        <v>919</v>
      </c>
      <c r="E235" s="77">
        <f t="shared" si="3"/>
        <v>473380</v>
      </c>
      <c r="F235" s="81">
        <v>60000</v>
      </c>
      <c r="G235" s="81">
        <v>250000</v>
      </c>
      <c r="H235" s="82">
        <v>163380</v>
      </c>
      <c r="J235" s="1"/>
    </row>
    <row r="236" spans="1:10" s="30" customFormat="1" x14ac:dyDescent="0.3">
      <c r="A236" s="143">
        <v>28</v>
      </c>
      <c r="B236" s="141" t="s">
        <v>1085</v>
      </c>
      <c r="C236" s="141" t="s">
        <v>72</v>
      </c>
      <c r="D236" s="76" t="s">
        <v>148</v>
      </c>
      <c r="E236" s="77">
        <f t="shared" si="3"/>
        <v>2434311</v>
      </c>
      <c r="F236" s="81">
        <v>162000</v>
      </c>
      <c r="G236" s="81">
        <v>1200000</v>
      </c>
      <c r="H236" s="82">
        <v>1072311</v>
      </c>
      <c r="J236" s="1"/>
    </row>
    <row r="237" spans="1:10" s="30" customFormat="1" x14ac:dyDescent="0.3">
      <c r="A237" s="143"/>
      <c r="B237" s="141"/>
      <c r="C237" s="141"/>
      <c r="D237" s="76" t="s">
        <v>419</v>
      </c>
      <c r="E237" s="77">
        <f t="shared" si="3"/>
        <v>1424000</v>
      </c>
      <c r="F237" s="81">
        <v>81000</v>
      </c>
      <c r="G237" s="81">
        <v>900000</v>
      </c>
      <c r="H237" s="82">
        <v>443000</v>
      </c>
      <c r="J237" s="1"/>
    </row>
    <row r="238" spans="1:10" s="30" customFormat="1" x14ac:dyDescent="0.3">
      <c r="A238" s="143"/>
      <c r="B238" s="141"/>
      <c r="C238" s="141"/>
      <c r="D238" s="76" t="s">
        <v>221</v>
      </c>
      <c r="E238" s="77">
        <f t="shared" si="3"/>
        <v>456600</v>
      </c>
      <c r="F238" s="81">
        <v>27000</v>
      </c>
      <c r="G238" s="81">
        <v>300000</v>
      </c>
      <c r="H238" s="82">
        <v>129600</v>
      </c>
      <c r="J238" s="1"/>
    </row>
    <row r="239" spans="1:10" s="30" customFormat="1" x14ac:dyDescent="0.3">
      <c r="A239" s="143"/>
      <c r="B239" s="141"/>
      <c r="C239" s="141"/>
      <c r="D239" s="76" t="s">
        <v>457</v>
      </c>
      <c r="E239" s="77">
        <f t="shared" si="3"/>
        <v>1013976</v>
      </c>
      <c r="F239" s="81">
        <v>54000</v>
      </c>
      <c r="G239" s="81">
        <v>600000</v>
      </c>
      <c r="H239" s="82">
        <v>359976</v>
      </c>
      <c r="J239" s="1"/>
    </row>
    <row r="240" spans="1:10" s="30" customFormat="1" x14ac:dyDescent="0.3">
      <c r="A240" s="143"/>
      <c r="B240" s="141"/>
      <c r="C240" s="141"/>
      <c r="D240" s="76" t="s">
        <v>226</v>
      </c>
      <c r="E240" s="77">
        <f t="shared" si="3"/>
        <v>2676920</v>
      </c>
      <c r="F240" s="81">
        <v>243000</v>
      </c>
      <c r="G240" s="81">
        <v>2300000</v>
      </c>
      <c r="H240" s="82">
        <v>133920</v>
      </c>
      <c r="J240" s="1"/>
    </row>
    <row r="241" spans="1:10" s="30" customFormat="1" x14ac:dyDescent="0.3">
      <c r="A241" s="143"/>
      <c r="B241" s="141"/>
      <c r="C241" s="141"/>
      <c r="D241" s="76" t="s">
        <v>224</v>
      </c>
      <c r="E241" s="77">
        <f t="shared" si="3"/>
        <v>572360</v>
      </c>
      <c r="F241" s="81">
        <v>27000</v>
      </c>
      <c r="G241" s="81">
        <v>300000</v>
      </c>
      <c r="H241" s="82">
        <v>245360</v>
      </c>
      <c r="J241" s="1"/>
    </row>
    <row r="242" spans="1:10" s="30" customFormat="1" x14ac:dyDescent="0.3">
      <c r="A242" s="143"/>
      <c r="B242" s="141"/>
      <c r="C242" s="141"/>
      <c r="D242" s="76" t="s">
        <v>223</v>
      </c>
      <c r="E242" s="77">
        <f t="shared" si="3"/>
        <v>1037200</v>
      </c>
      <c r="F242" s="81">
        <v>54000</v>
      </c>
      <c r="G242" s="81">
        <v>740000</v>
      </c>
      <c r="H242" s="82">
        <v>243200</v>
      </c>
      <c r="J242" s="1"/>
    </row>
    <row r="243" spans="1:10" s="30" customFormat="1" x14ac:dyDescent="0.3">
      <c r="A243" s="143"/>
      <c r="B243" s="141"/>
      <c r="C243" s="141"/>
      <c r="D243" s="76" t="s">
        <v>922</v>
      </c>
      <c r="E243" s="77">
        <f t="shared" si="3"/>
        <v>344200</v>
      </c>
      <c r="F243" s="81">
        <v>27000</v>
      </c>
      <c r="G243" s="81">
        <v>220000</v>
      </c>
      <c r="H243" s="82">
        <v>97200</v>
      </c>
      <c r="J243" s="1"/>
    </row>
    <row r="244" spans="1:10" s="30" customFormat="1" x14ac:dyDescent="0.3">
      <c r="A244" s="143"/>
      <c r="B244" s="141"/>
      <c r="C244" s="141"/>
      <c r="D244" s="76" t="s">
        <v>183</v>
      </c>
      <c r="E244" s="77">
        <f t="shared" si="3"/>
        <v>854400</v>
      </c>
      <c r="F244" s="81">
        <v>60000</v>
      </c>
      <c r="G244" s="81">
        <v>600000</v>
      </c>
      <c r="H244" s="82">
        <v>194400</v>
      </c>
      <c r="J244" s="1"/>
    </row>
    <row r="245" spans="1:10" s="30" customFormat="1" x14ac:dyDescent="0.3">
      <c r="A245" s="143"/>
      <c r="B245" s="141"/>
      <c r="C245" s="141"/>
      <c r="D245" s="76" t="s">
        <v>591</v>
      </c>
      <c r="E245" s="77">
        <f t="shared" si="3"/>
        <v>546800</v>
      </c>
      <c r="F245" s="81">
        <v>60000</v>
      </c>
      <c r="G245" s="81">
        <v>350000</v>
      </c>
      <c r="H245" s="82">
        <v>136800</v>
      </c>
      <c r="J245" s="1"/>
    </row>
    <row r="246" spans="1:10" s="30" customFormat="1" x14ac:dyDescent="0.3">
      <c r="A246" s="143"/>
      <c r="B246" s="141"/>
      <c r="C246" s="141"/>
      <c r="D246" s="76" t="s">
        <v>592</v>
      </c>
      <c r="E246" s="77">
        <f t="shared" si="3"/>
        <v>2935200</v>
      </c>
      <c r="F246" s="81">
        <v>270000</v>
      </c>
      <c r="G246" s="81">
        <v>2520000</v>
      </c>
      <c r="H246" s="82">
        <v>145200</v>
      </c>
      <c r="J246" s="1"/>
    </row>
    <row r="247" spans="1:10" s="30" customFormat="1" x14ac:dyDescent="0.3">
      <c r="A247" s="143"/>
      <c r="B247" s="141"/>
      <c r="C247" s="141"/>
      <c r="D247" s="76" t="s">
        <v>217</v>
      </c>
      <c r="E247" s="77">
        <f t="shared" si="3"/>
        <v>471400</v>
      </c>
      <c r="F247" s="81">
        <v>27000</v>
      </c>
      <c r="G247" s="81">
        <v>250000</v>
      </c>
      <c r="H247" s="82">
        <v>194400</v>
      </c>
      <c r="J247" s="1"/>
    </row>
    <row r="248" spans="1:10" s="30" customFormat="1" x14ac:dyDescent="0.3">
      <c r="A248" s="143"/>
      <c r="B248" s="141"/>
      <c r="C248" s="141"/>
      <c r="D248" s="76" t="s">
        <v>440</v>
      </c>
      <c r="E248" s="77">
        <f t="shared" si="3"/>
        <v>2544796</v>
      </c>
      <c r="F248" s="81">
        <v>108000</v>
      </c>
      <c r="G248" s="81">
        <v>880000</v>
      </c>
      <c r="H248" s="82">
        <v>1556796</v>
      </c>
      <c r="J248" s="1"/>
    </row>
    <row r="249" spans="1:10" s="30" customFormat="1" x14ac:dyDescent="0.3">
      <c r="A249" s="143"/>
      <c r="B249" s="141"/>
      <c r="C249" s="141"/>
      <c r="D249" s="76" t="s">
        <v>703</v>
      </c>
      <c r="E249" s="77">
        <f t="shared" si="3"/>
        <v>2009400</v>
      </c>
      <c r="F249" s="81">
        <v>210000</v>
      </c>
      <c r="G249" s="81">
        <v>1620000</v>
      </c>
      <c r="H249" s="82">
        <v>179400</v>
      </c>
      <c r="J249" s="1"/>
    </row>
    <row r="250" spans="1:10" s="30" customFormat="1" x14ac:dyDescent="0.3">
      <c r="A250" s="143"/>
      <c r="B250" s="141"/>
      <c r="C250" s="141"/>
      <c r="D250" s="76" t="s">
        <v>1054</v>
      </c>
      <c r="E250" s="77">
        <f t="shared" si="3"/>
        <v>1079400</v>
      </c>
      <c r="F250" s="81">
        <v>90000</v>
      </c>
      <c r="G250" s="81">
        <v>810000</v>
      </c>
      <c r="H250" s="82">
        <v>179400</v>
      </c>
      <c r="J250" s="1"/>
    </row>
    <row r="251" spans="1:10" s="30" customFormat="1" x14ac:dyDescent="0.3">
      <c r="A251" s="143"/>
      <c r="B251" s="141"/>
      <c r="C251" s="141"/>
      <c r="D251" s="76" t="s">
        <v>923</v>
      </c>
      <c r="E251" s="77">
        <f t="shared" si="3"/>
        <v>1104331</v>
      </c>
      <c r="F251" s="81">
        <v>60000</v>
      </c>
      <c r="G251" s="81">
        <v>450000</v>
      </c>
      <c r="H251" s="82">
        <v>594331</v>
      </c>
      <c r="J251" s="1"/>
    </row>
    <row r="252" spans="1:10" s="30" customFormat="1" x14ac:dyDescent="0.3">
      <c r="A252" s="143"/>
      <c r="B252" s="141"/>
      <c r="C252" s="141"/>
      <c r="D252" s="76" t="s">
        <v>924</v>
      </c>
      <c r="E252" s="77">
        <f t="shared" si="3"/>
        <v>929000</v>
      </c>
      <c r="F252" s="81">
        <v>90000</v>
      </c>
      <c r="G252" s="81">
        <v>680000</v>
      </c>
      <c r="H252" s="82">
        <v>159000</v>
      </c>
      <c r="J252" s="1"/>
    </row>
    <row r="253" spans="1:10" s="30" customFormat="1" x14ac:dyDescent="0.3">
      <c r="A253" s="143"/>
      <c r="B253" s="141"/>
      <c r="C253" s="141"/>
      <c r="D253" s="76" t="s">
        <v>925</v>
      </c>
      <c r="E253" s="77">
        <f t="shared" si="3"/>
        <v>646960</v>
      </c>
      <c r="F253" s="81">
        <v>30000</v>
      </c>
      <c r="G253" s="81">
        <v>250000</v>
      </c>
      <c r="H253" s="82">
        <v>366960</v>
      </c>
      <c r="J253" s="1"/>
    </row>
    <row r="254" spans="1:10" s="30" customFormat="1" x14ac:dyDescent="0.3">
      <c r="A254" s="143"/>
      <c r="B254" s="141"/>
      <c r="C254" s="141"/>
      <c r="D254" s="76" t="s">
        <v>926</v>
      </c>
      <c r="E254" s="77">
        <f t="shared" si="3"/>
        <v>1370920</v>
      </c>
      <c r="F254" s="81">
        <v>120000</v>
      </c>
      <c r="G254" s="81">
        <v>1050000</v>
      </c>
      <c r="H254" s="82">
        <v>200920</v>
      </c>
      <c r="J254" s="1"/>
    </row>
    <row r="255" spans="1:10" s="30" customFormat="1" x14ac:dyDescent="0.3">
      <c r="A255" s="143">
        <v>29</v>
      </c>
      <c r="B255" s="141" t="s">
        <v>1086</v>
      </c>
      <c r="C255" s="141" t="s">
        <v>59</v>
      </c>
      <c r="D255" s="76" t="s">
        <v>290</v>
      </c>
      <c r="E255" s="77">
        <f t="shared" si="3"/>
        <v>657712</v>
      </c>
      <c r="F255" s="81">
        <v>27000</v>
      </c>
      <c r="G255" s="81">
        <v>180000</v>
      </c>
      <c r="H255" s="82">
        <v>450712</v>
      </c>
      <c r="J255" s="1"/>
    </row>
    <row r="256" spans="1:10" s="30" customFormat="1" x14ac:dyDescent="0.3">
      <c r="A256" s="143"/>
      <c r="B256" s="141"/>
      <c r="C256" s="141"/>
      <c r="D256" s="76" t="s">
        <v>229</v>
      </c>
      <c r="E256" s="77">
        <f t="shared" si="3"/>
        <v>456302</v>
      </c>
      <c r="F256" s="81">
        <v>54000</v>
      </c>
      <c r="G256" s="81"/>
      <c r="H256" s="82">
        <v>402302</v>
      </c>
      <c r="J256" s="1"/>
    </row>
    <row r="257" spans="1:10" s="30" customFormat="1" x14ac:dyDescent="0.3">
      <c r="A257" s="143"/>
      <c r="B257" s="141"/>
      <c r="C257" s="141"/>
      <c r="D257" s="76" t="s">
        <v>1073</v>
      </c>
      <c r="E257" s="77">
        <f t="shared" si="3"/>
        <v>859097</v>
      </c>
      <c r="F257" s="81">
        <v>27000</v>
      </c>
      <c r="G257" s="81">
        <v>300000</v>
      </c>
      <c r="H257" s="82">
        <v>532097</v>
      </c>
      <c r="J257" s="1"/>
    </row>
    <row r="258" spans="1:10" x14ac:dyDescent="0.3">
      <c r="A258" s="143"/>
      <c r="B258" s="141"/>
      <c r="C258" s="141"/>
      <c r="D258" s="76" t="s">
        <v>671</v>
      </c>
      <c r="E258" s="77">
        <f t="shared" si="3"/>
        <v>42764322.520000003</v>
      </c>
      <c r="F258" s="81">
        <v>42764322.520000003</v>
      </c>
      <c r="G258" s="81"/>
      <c r="H258" s="82"/>
    </row>
    <row r="259" spans="1:10" x14ac:dyDescent="0.3">
      <c r="A259" s="143"/>
      <c r="B259" s="141"/>
      <c r="C259" s="141"/>
      <c r="D259" s="76" t="s">
        <v>675</v>
      </c>
      <c r="E259" s="77">
        <f t="shared" si="3"/>
        <v>776000</v>
      </c>
      <c r="F259" s="81">
        <v>180000</v>
      </c>
      <c r="G259" s="81">
        <v>250000</v>
      </c>
      <c r="H259" s="82">
        <v>346000</v>
      </c>
    </row>
    <row r="260" spans="1:10" x14ac:dyDescent="0.3">
      <c r="A260" s="143"/>
      <c r="B260" s="141"/>
      <c r="C260" s="141"/>
      <c r="D260" s="76" t="s">
        <v>1074</v>
      </c>
      <c r="E260" s="77">
        <f t="shared" si="3"/>
        <v>7232972.1500000004</v>
      </c>
      <c r="F260" s="81">
        <v>1060536.6499999999</v>
      </c>
      <c r="G260" s="81">
        <v>561130.5</v>
      </c>
      <c r="H260" s="82">
        <v>5611305</v>
      </c>
    </row>
    <row r="261" spans="1:10" ht="31.5" x14ac:dyDescent="0.3">
      <c r="A261" s="86">
        <v>30</v>
      </c>
      <c r="B261" s="87" t="s">
        <v>1087</v>
      </c>
      <c r="C261" s="87" t="s">
        <v>77</v>
      </c>
      <c r="D261" s="76" t="s">
        <v>927</v>
      </c>
      <c r="E261" s="77">
        <f t="shared" si="3"/>
        <v>968136</v>
      </c>
      <c r="F261" s="81">
        <v>81000</v>
      </c>
      <c r="G261" s="81">
        <v>780000</v>
      </c>
      <c r="H261" s="82">
        <v>107136</v>
      </c>
    </row>
    <row r="262" spans="1:10" x14ac:dyDescent="0.3">
      <c r="A262" s="143">
        <v>31</v>
      </c>
      <c r="B262" s="141" t="s">
        <v>723</v>
      </c>
      <c r="C262" s="141" t="s">
        <v>76</v>
      </c>
      <c r="D262" s="76" t="s">
        <v>156</v>
      </c>
      <c r="E262" s="77">
        <f t="shared" si="3"/>
        <v>1368719</v>
      </c>
      <c r="F262" s="81">
        <v>81000</v>
      </c>
      <c r="G262" s="81">
        <v>390500</v>
      </c>
      <c r="H262" s="82">
        <v>897219</v>
      </c>
    </row>
    <row r="263" spans="1:10" x14ac:dyDescent="0.3">
      <c r="A263" s="143"/>
      <c r="B263" s="141"/>
      <c r="C263" s="141"/>
      <c r="D263" s="76" t="s">
        <v>928</v>
      </c>
      <c r="E263" s="77">
        <f t="shared" si="3"/>
        <v>1632100</v>
      </c>
      <c r="F263" s="81">
        <v>150000</v>
      </c>
      <c r="G263" s="81">
        <v>630000</v>
      </c>
      <c r="H263" s="82">
        <v>852100</v>
      </c>
    </row>
    <row r="264" spans="1:10" x14ac:dyDescent="0.3">
      <c r="A264" s="143"/>
      <c r="B264" s="141"/>
      <c r="C264" s="141"/>
      <c r="D264" s="76" t="s">
        <v>749</v>
      </c>
      <c r="E264" s="77">
        <f t="shared" ref="E264:E327" si="4">+F264+G264+H264</f>
        <v>774900</v>
      </c>
      <c r="F264" s="81">
        <v>90000</v>
      </c>
      <c r="G264" s="81">
        <v>420000</v>
      </c>
      <c r="H264" s="82">
        <v>264900</v>
      </c>
    </row>
    <row r="265" spans="1:10" x14ac:dyDescent="0.3">
      <c r="A265" s="143">
        <v>32</v>
      </c>
      <c r="B265" s="141" t="s">
        <v>1088</v>
      </c>
      <c r="C265" s="141" t="s">
        <v>54</v>
      </c>
      <c r="D265" s="76" t="s">
        <v>929</v>
      </c>
      <c r="E265" s="77">
        <f t="shared" si="4"/>
        <v>1525827</v>
      </c>
      <c r="F265" s="81">
        <v>54000</v>
      </c>
      <c r="G265" s="81">
        <v>600000</v>
      </c>
      <c r="H265" s="82">
        <v>871827</v>
      </c>
    </row>
    <row r="266" spans="1:10" x14ac:dyDescent="0.3">
      <c r="A266" s="143"/>
      <c r="B266" s="141"/>
      <c r="C266" s="141"/>
      <c r="D266" s="76" t="s">
        <v>111</v>
      </c>
      <c r="E266" s="77">
        <f t="shared" si="4"/>
        <v>5655229</v>
      </c>
      <c r="F266" s="81">
        <v>513000</v>
      </c>
      <c r="G266" s="81">
        <v>4100000</v>
      </c>
      <c r="H266" s="82">
        <v>1042229</v>
      </c>
    </row>
    <row r="267" spans="1:10" x14ac:dyDescent="0.3">
      <c r="A267" s="143"/>
      <c r="B267" s="141"/>
      <c r="C267" s="141"/>
      <c r="D267" s="76" t="s">
        <v>439</v>
      </c>
      <c r="E267" s="77">
        <f t="shared" si="4"/>
        <v>2083648</v>
      </c>
      <c r="F267" s="81">
        <v>81000</v>
      </c>
      <c r="G267" s="81">
        <v>1050000</v>
      </c>
      <c r="H267" s="82">
        <v>952648</v>
      </c>
    </row>
    <row r="268" spans="1:10" x14ac:dyDescent="0.3">
      <c r="A268" s="143"/>
      <c r="B268" s="141"/>
      <c r="C268" s="141"/>
      <c r="D268" s="76" t="s">
        <v>230</v>
      </c>
      <c r="E268" s="77">
        <f t="shared" si="4"/>
        <v>2616000</v>
      </c>
      <c r="F268" s="81">
        <v>216000</v>
      </c>
      <c r="G268" s="81">
        <v>2400000</v>
      </c>
      <c r="H268" s="82"/>
    </row>
    <row r="269" spans="1:10" x14ac:dyDescent="0.3">
      <c r="A269" s="143"/>
      <c r="B269" s="141"/>
      <c r="C269" s="141"/>
      <c r="D269" s="76" t="s">
        <v>231</v>
      </c>
      <c r="E269" s="77">
        <f t="shared" si="4"/>
        <v>681000</v>
      </c>
      <c r="F269" s="81">
        <v>81000</v>
      </c>
      <c r="G269" s="81">
        <v>600000</v>
      </c>
      <c r="H269" s="82"/>
    </row>
    <row r="270" spans="1:10" x14ac:dyDescent="0.3">
      <c r="A270" s="143"/>
      <c r="B270" s="141"/>
      <c r="C270" s="141"/>
      <c r="D270" s="76" t="s">
        <v>1053</v>
      </c>
      <c r="E270" s="77">
        <f t="shared" si="4"/>
        <v>262856</v>
      </c>
      <c r="F270" s="81">
        <v>30000</v>
      </c>
      <c r="G270" s="81">
        <v>200000</v>
      </c>
      <c r="H270" s="82">
        <v>32856</v>
      </c>
    </row>
    <row r="271" spans="1:10" x14ac:dyDescent="0.3">
      <c r="A271" s="143"/>
      <c r="B271" s="141"/>
      <c r="C271" s="141"/>
      <c r="D271" s="76" t="s">
        <v>597</v>
      </c>
      <c r="E271" s="77">
        <f t="shared" si="4"/>
        <v>2161531</v>
      </c>
      <c r="F271" s="81">
        <v>135000</v>
      </c>
      <c r="G271" s="81">
        <v>1580000</v>
      </c>
      <c r="H271" s="82">
        <v>446531</v>
      </c>
    </row>
    <row r="272" spans="1:10" x14ac:dyDescent="0.3">
      <c r="A272" s="143"/>
      <c r="B272" s="141"/>
      <c r="C272" s="141"/>
      <c r="D272" s="76" t="s">
        <v>126</v>
      </c>
      <c r="E272" s="77">
        <f t="shared" si="4"/>
        <v>2415501</v>
      </c>
      <c r="F272" s="81">
        <v>108000</v>
      </c>
      <c r="G272" s="81">
        <v>992000</v>
      </c>
      <c r="H272" s="82">
        <v>1315501</v>
      </c>
    </row>
    <row r="273" spans="1:10" x14ac:dyDescent="0.3">
      <c r="A273" s="143"/>
      <c r="B273" s="141"/>
      <c r="C273" s="141"/>
      <c r="D273" s="76" t="s">
        <v>930</v>
      </c>
      <c r="E273" s="77">
        <f t="shared" si="4"/>
        <v>9570000</v>
      </c>
      <c r="F273" s="81">
        <v>870000</v>
      </c>
      <c r="G273" s="81">
        <v>8700000</v>
      </c>
      <c r="H273" s="82"/>
    </row>
    <row r="274" spans="1:10" x14ac:dyDescent="0.3">
      <c r="A274" s="143"/>
      <c r="B274" s="141"/>
      <c r="C274" s="141"/>
      <c r="D274" s="76" t="s">
        <v>931</v>
      </c>
      <c r="E274" s="77">
        <f t="shared" si="4"/>
        <v>7920000</v>
      </c>
      <c r="F274" s="81">
        <v>720000</v>
      </c>
      <c r="G274" s="81">
        <v>7200000</v>
      </c>
      <c r="H274" s="82"/>
    </row>
    <row r="275" spans="1:10" x14ac:dyDescent="0.3">
      <c r="A275" s="143"/>
      <c r="B275" s="141"/>
      <c r="C275" s="141"/>
      <c r="D275" s="76" t="s">
        <v>932</v>
      </c>
      <c r="E275" s="77">
        <f t="shared" si="4"/>
        <v>2950000</v>
      </c>
      <c r="F275" s="81">
        <v>300000</v>
      </c>
      <c r="G275" s="81">
        <v>2650000</v>
      </c>
      <c r="H275" s="82"/>
    </row>
    <row r="276" spans="1:10" x14ac:dyDescent="0.3">
      <c r="A276" s="143"/>
      <c r="B276" s="141"/>
      <c r="C276" s="141"/>
      <c r="D276" s="76" t="s">
        <v>933</v>
      </c>
      <c r="E276" s="77">
        <f t="shared" si="4"/>
        <v>528000</v>
      </c>
      <c r="F276" s="81">
        <v>60000</v>
      </c>
      <c r="G276" s="81">
        <v>210000</v>
      </c>
      <c r="H276" s="82">
        <v>258000</v>
      </c>
    </row>
    <row r="277" spans="1:10" x14ac:dyDescent="0.3">
      <c r="A277" s="155">
        <v>33</v>
      </c>
      <c r="B277" s="144" t="s">
        <v>572</v>
      </c>
      <c r="C277" s="144" t="s">
        <v>407</v>
      </c>
      <c r="D277" s="76" t="s">
        <v>935</v>
      </c>
      <c r="E277" s="77">
        <f t="shared" si="4"/>
        <v>478120</v>
      </c>
      <c r="F277" s="85">
        <v>27000</v>
      </c>
      <c r="G277" s="85">
        <v>451120</v>
      </c>
      <c r="H277" s="88"/>
    </row>
    <row r="278" spans="1:10" ht="31.5" x14ac:dyDescent="0.3">
      <c r="A278" s="155"/>
      <c r="B278" s="144"/>
      <c r="C278" s="144"/>
      <c r="D278" s="80" t="s">
        <v>936</v>
      </c>
      <c r="E278" s="77">
        <f t="shared" si="4"/>
        <v>3362714</v>
      </c>
      <c r="F278" s="89">
        <v>162000</v>
      </c>
      <c r="G278" s="89">
        <v>2150000</v>
      </c>
      <c r="H278" s="90">
        <v>1050714</v>
      </c>
      <c r="J278" s="11"/>
    </row>
    <row r="279" spans="1:10" x14ac:dyDescent="0.3">
      <c r="A279" s="155"/>
      <c r="B279" s="144"/>
      <c r="C279" s="144"/>
      <c r="D279" s="76" t="s">
        <v>102</v>
      </c>
      <c r="E279" s="77">
        <f t="shared" si="4"/>
        <v>2947729</v>
      </c>
      <c r="F279" s="89">
        <v>81000</v>
      </c>
      <c r="G279" s="89">
        <v>2040000</v>
      </c>
      <c r="H279" s="90">
        <v>826729</v>
      </c>
    </row>
    <row r="280" spans="1:10" x14ac:dyDescent="0.3">
      <c r="A280" s="155"/>
      <c r="B280" s="144"/>
      <c r="C280" s="144"/>
      <c r="D280" s="76" t="s">
        <v>160</v>
      </c>
      <c r="E280" s="77">
        <f t="shared" si="4"/>
        <v>1865532</v>
      </c>
      <c r="F280" s="89">
        <v>54000</v>
      </c>
      <c r="G280" s="89">
        <v>780000</v>
      </c>
      <c r="H280" s="90">
        <v>1031532</v>
      </c>
    </row>
    <row r="281" spans="1:10" x14ac:dyDescent="0.3">
      <c r="A281" s="155"/>
      <c r="B281" s="144"/>
      <c r="C281" s="144"/>
      <c r="D281" s="76" t="s">
        <v>161</v>
      </c>
      <c r="E281" s="77">
        <f t="shared" si="4"/>
        <v>2019341</v>
      </c>
      <c r="F281" s="89">
        <v>54000</v>
      </c>
      <c r="G281" s="89">
        <v>550000</v>
      </c>
      <c r="H281" s="90">
        <v>1415341</v>
      </c>
    </row>
    <row r="282" spans="1:10" x14ac:dyDescent="0.3">
      <c r="A282" s="155"/>
      <c r="B282" s="144"/>
      <c r="C282" s="144"/>
      <c r="D282" s="76" t="s">
        <v>233</v>
      </c>
      <c r="E282" s="77">
        <f t="shared" si="4"/>
        <v>1119971</v>
      </c>
      <c r="F282" s="89">
        <v>54000</v>
      </c>
      <c r="G282" s="89">
        <v>625000</v>
      </c>
      <c r="H282" s="90">
        <v>440971</v>
      </c>
    </row>
    <row r="283" spans="1:10" x14ac:dyDescent="0.3">
      <c r="A283" s="155"/>
      <c r="B283" s="144"/>
      <c r="C283" s="144"/>
      <c r="D283" s="76" t="s">
        <v>479</v>
      </c>
      <c r="E283" s="77">
        <f t="shared" si="4"/>
        <v>1151000</v>
      </c>
      <c r="F283" s="89">
        <v>81000</v>
      </c>
      <c r="G283" s="89">
        <v>1070000</v>
      </c>
      <c r="H283" s="90"/>
    </row>
    <row r="284" spans="1:10" x14ac:dyDescent="0.3">
      <c r="A284" s="155"/>
      <c r="B284" s="144"/>
      <c r="C284" s="144"/>
      <c r="D284" s="76" t="s">
        <v>166</v>
      </c>
      <c r="E284" s="77">
        <f t="shared" si="4"/>
        <v>330000</v>
      </c>
      <c r="F284" s="89">
        <v>30000</v>
      </c>
      <c r="G284" s="89">
        <v>300000</v>
      </c>
      <c r="H284" s="90"/>
    </row>
    <row r="285" spans="1:10" x14ac:dyDescent="0.3">
      <c r="A285" s="155"/>
      <c r="B285" s="144"/>
      <c r="C285" s="144"/>
      <c r="D285" s="76" t="s">
        <v>492</v>
      </c>
      <c r="E285" s="77">
        <f t="shared" si="4"/>
        <v>664000</v>
      </c>
      <c r="F285" s="89">
        <v>54000</v>
      </c>
      <c r="G285" s="89">
        <v>610000</v>
      </c>
      <c r="H285" s="90"/>
    </row>
    <row r="286" spans="1:10" x14ac:dyDescent="0.3">
      <c r="A286" s="155"/>
      <c r="B286" s="144"/>
      <c r="C286" s="144"/>
      <c r="D286" s="76" t="s">
        <v>481</v>
      </c>
      <c r="E286" s="77">
        <f t="shared" si="4"/>
        <v>1131000</v>
      </c>
      <c r="F286" s="89">
        <v>81000</v>
      </c>
      <c r="G286" s="89">
        <v>1050000</v>
      </c>
      <c r="H286" s="90"/>
    </row>
    <row r="287" spans="1:10" x14ac:dyDescent="0.3">
      <c r="A287" s="155"/>
      <c r="B287" s="144"/>
      <c r="C287" s="144"/>
      <c r="D287" s="76" t="s">
        <v>571</v>
      </c>
      <c r="E287" s="77">
        <f t="shared" si="4"/>
        <v>2180800</v>
      </c>
      <c r="F287" s="89"/>
      <c r="G287" s="89"/>
      <c r="H287" s="90">
        <v>2180800</v>
      </c>
      <c r="J287" s="11"/>
    </row>
    <row r="288" spans="1:10" x14ac:dyDescent="0.3">
      <c r="A288" s="155"/>
      <c r="B288" s="144"/>
      <c r="C288" s="144"/>
      <c r="D288" s="76" t="s">
        <v>628</v>
      </c>
      <c r="E288" s="77">
        <f t="shared" si="4"/>
        <v>1778573</v>
      </c>
      <c r="F288" s="89">
        <v>30000</v>
      </c>
      <c r="G288" s="89">
        <v>450000</v>
      </c>
      <c r="H288" s="90">
        <v>1298573</v>
      </c>
      <c r="J288" s="11"/>
    </row>
    <row r="289" spans="1:8" x14ac:dyDescent="0.3">
      <c r="A289" s="155"/>
      <c r="B289" s="144"/>
      <c r="C289" s="144"/>
      <c r="D289" s="76" t="s">
        <v>464</v>
      </c>
      <c r="E289" s="77">
        <f t="shared" si="4"/>
        <v>2132262</v>
      </c>
      <c r="F289" s="89">
        <v>81000</v>
      </c>
      <c r="G289" s="89">
        <v>1500000</v>
      </c>
      <c r="H289" s="90">
        <v>551262</v>
      </c>
    </row>
    <row r="290" spans="1:8" x14ac:dyDescent="0.3">
      <c r="A290" s="155"/>
      <c r="B290" s="144"/>
      <c r="C290" s="144"/>
      <c r="D290" s="76" t="s">
        <v>608</v>
      </c>
      <c r="E290" s="77">
        <f t="shared" si="4"/>
        <v>760000</v>
      </c>
      <c r="F290" s="89">
        <v>60000</v>
      </c>
      <c r="G290" s="89">
        <v>700000</v>
      </c>
      <c r="H290" s="90"/>
    </row>
    <row r="291" spans="1:8" x14ac:dyDescent="0.3">
      <c r="A291" s="155"/>
      <c r="B291" s="144"/>
      <c r="C291" s="144"/>
      <c r="D291" s="76" t="s">
        <v>217</v>
      </c>
      <c r="E291" s="77">
        <f t="shared" si="4"/>
        <v>377000</v>
      </c>
      <c r="F291" s="89">
        <v>27000</v>
      </c>
      <c r="G291" s="89">
        <v>350000</v>
      </c>
      <c r="H291" s="90"/>
    </row>
    <row r="292" spans="1:8" x14ac:dyDescent="0.3">
      <c r="A292" s="155"/>
      <c r="B292" s="144"/>
      <c r="C292" s="144"/>
      <c r="D292" s="76" t="s">
        <v>184</v>
      </c>
      <c r="E292" s="77">
        <f t="shared" si="4"/>
        <v>981000</v>
      </c>
      <c r="F292" s="89">
        <v>81000</v>
      </c>
      <c r="G292" s="89">
        <v>900000</v>
      </c>
      <c r="H292" s="90"/>
    </row>
    <row r="293" spans="1:8" x14ac:dyDescent="0.3">
      <c r="A293" s="155"/>
      <c r="B293" s="144"/>
      <c r="C293" s="144"/>
      <c r="D293" s="76" t="s">
        <v>659</v>
      </c>
      <c r="E293" s="77">
        <f t="shared" si="4"/>
        <v>1290000</v>
      </c>
      <c r="F293" s="78">
        <v>90000</v>
      </c>
      <c r="G293" s="78">
        <v>1200000</v>
      </c>
      <c r="H293" s="90"/>
    </row>
    <row r="294" spans="1:8" x14ac:dyDescent="0.3">
      <c r="A294" s="155"/>
      <c r="B294" s="144"/>
      <c r="C294" s="144"/>
      <c r="D294" s="76" t="s">
        <v>673</v>
      </c>
      <c r="E294" s="77">
        <f t="shared" si="4"/>
        <v>1070000</v>
      </c>
      <c r="F294" s="78">
        <v>270000</v>
      </c>
      <c r="G294" s="78">
        <v>800000</v>
      </c>
      <c r="H294" s="90"/>
    </row>
    <row r="295" spans="1:8" x14ac:dyDescent="0.3">
      <c r="A295" s="155"/>
      <c r="B295" s="144"/>
      <c r="C295" s="144"/>
      <c r="D295" s="76" t="s">
        <v>720</v>
      </c>
      <c r="E295" s="77">
        <f t="shared" si="4"/>
        <v>90000</v>
      </c>
      <c r="F295" s="78">
        <v>90000</v>
      </c>
      <c r="G295" s="78"/>
      <c r="H295" s="90"/>
    </row>
    <row r="296" spans="1:8" x14ac:dyDescent="0.3">
      <c r="A296" s="155"/>
      <c r="B296" s="144"/>
      <c r="C296" s="144"/>
      <c r="D296" s="76" t="s">
        <v>725</v>
      </c>
      <c r="E296" s="77">
        <f t="shared" si="4"/>
        <v>1287400</v>
      </c>
      <c r="F296" s="78">
        <v>90000</v>
      </c>
      <c r="G296" s="78">
        <v>1000000</v>
      </c>
      <c r="H296" s="90">
        <v>197400</v>
      </c>
    </row>
    <row r="297" spans="1:8" x14ac:dyDescent="0.3">
      <c r="A297" s="155"/>
      <c r="B297" s="144"/>
      <c r="C297" s="144"/>
      <c r="D297" s="76" t="s">
        <v>937</v>
      </c>
      <c r="E297" s="77">
        <f t="shared" si="4"/>
        <v>2688002</v>
      </c>
      <c r="F297" s="78">
        <v>90000</v>
      </c>
      <c r="G297" s="78">
        <v>1125000</v>
      </c>
      <c r="H297" s="90">
        <v>1473002</v>
      </c>
    </row>
    <row r="298" spans="1:8" x14ac:dyDescent="0.3">
      <c r="A298" s="155"/>
      <c r="B298" s="144"/>
      <c r="C298" s="144"/>
      <c r="D298" s="76" t="s">
        <v>938</v>
      </c>
      <c r="E298" s="77">
        <f t="shared" si="4"/>
        <v>3002986</v>
      </c>
      <c r="F298" s="78">
        <v>120000</v>
      </c>
      <c r="G298" s="78">
        <v>1200000</v>
      </c>
      <c r="H298" s="90">
        <v>1682986</v>
      </c>
    </row>
    <row r="299" spans="1:8" x14ac:dyDescent="0.3">
      <c r="A299" s="155"/>
      <c r="B299" s="144"/>
      <c r="C299" s="144"/>
      <c r="D299" s="76" t="s">
        <v>868</v>
      </c>
      <c r="E299" s="77">
        <f t="shared" si="4"/>
        <v>1687500</v>
      </c>
      <c r="F299" s="78">
        <v>150000</v>
      </c>
      <c r="G299" s="78">
        <v>1537500</v>
      </c>
      <c r="H299" s="90"/>
    </row>
    <row r="300" spans="1:8" x14ac:dyDescent="0.3">
      <c r="A300" s="155"/>
      <c r="B300" s="144"/>
      <c r="C300" s="144"/>
      <c r="D300" s="76" t="s">
        <v>939</v>
      </c>
      <c r="E300" s="77">
        <f t="shared" si="4"/>
        <v>1440000</v>
      </c>
      <c r="F300" s="78">
        <v>150000</v>
      </c>
      <c r="G300" s="78">
        <v>1290000</v>
      </c>
      <c r="H300" s="90"/>
    </row>
    <row r="301" spans="1:8" x14ac:dyDescent="0.3">
      <c r="A301" s="155"/>
      <c r="B301" s="144"/>
      <c r="C301" s="144"/>
      <c r="D301" s="76" t="s">
        <v>940</v>
      </c>
      <c r="E301" s="77">
        <f t="shared" si="4"/>
        <v>470000</v>
      </c>
      <c r="F301" s="78">
        <v>30000</v>
      </c>
      <c r="G301" s="78">
        <v>440000</v>
      </c>
      <c r="H301" s="90"/>
    </row>
    <row r="302" spans="1:8" x14ac:dyDescent="0.3">
      <c r="A302" s="143">
        <v>34</v>
      </c>
      <c r="B302" s="141" t="s">
        <v>604</v>
      </c>
      <c r="C302" s="141" t="s">
        <v>68</v>
      </c>
      <c r="D302" s="76" t="s">
        <v>436</v>
      </c>
      <c r="E302" s="77">
        <f t="shared" si="4"/>
        <v>618654</v>
      </c>
      <c r="F302" s="89">
        <v>54000</v>
      </c>
      <c r="G302" s="89">
        <v>200000</v>
      </c>
      <c r="H302" s="90">
        <v>364654</v>
      </c>
    </row>
    <row r="303" spans="1:8" x14ac:dyDescent="0.3">
      <c r="A303" s="143"/>
      <c r="B303" s="141"/>
      <c r="C303" s="141"/>
      <c r="D303" s="76" t="s">
        <v>605</v>
      </c>
      <c r="E303" s="77">
        <f t="shared" si="4"/>
        <v>1419690</v>
      </c>
      <c r="F303" s="89">
        <v>60000</v>
      </c>
      <c r="G303" s="89">
        <v>500000</v>
      </c>
      <c r="H303" s="90">
        <v>859690</v>
      </c>
    </row>
    <row r="304" spans="1:8" x14ac:dyDescent="0.3">
      <c r="A304" s="143"/>
      <c r="B304" s="141"/>
      <c r="C304" s="141"/>
      <c r="D304" s="76" t="s">
        <v>941</v>
      </c>
      <c r="E304" s="77">
        <f t="shared" si="4"/>
        <v>313390</v>
      </c>
      <c r="F304" s="81">
        <v>54000</v>
      </c>
      <c r="G304" s="81">
        <v>120000</v>
      </c>
      <c r="H304" s="90">
        <v>139390</v>
      </c>
    </row>
    <row r="305" spans="1:10" x14ac:dyDescent="0.3">
      <c r="A305" s="143"/>
      <c r="B305" s="141"/>
      <c r="C305" s="141"/>
      <c r="D305" s="76" t="s">
        <v>655</v>
      </c>
      <c r="E305" s="77">
        <f t="shared" si="4"/>
        <v>922000</v>
      </c>
      <c r="F305" s="78">
        <v>120000</v>
      </c>
      <c r="G305" s="78">
        <v>600000</v>
      </c>
      <c r="H305" s="90">
        <v>202000</v>
      </c>
    </row>
    <row r="306" spans="1:10" x14ac:dyDescent="0.3">
      <c r="A306" s="143"/>
      <c r="B306" s="141"/>
      <c r="C306" s="141"/>
      <c r="D306" s="76" t="s">
        <v>743</v>
      </c>
      <c r="E306" s="77">
        <f t="shared" si="4"/>
        <v>1087160</v>
      </c>
      <c r="F306" s="78">
        <v>90000</v>
      </c>
      <c r="G306" s="78">
        <v>140000</v>
      </c>
      <c r="H306" s="90">
        <v>857160</v>
      </c>
    </row>
    <row r="307" spans="1:10" x14ac:dyDescent="0.3">
      <c r="A307" s="143"/>
      <c r="B307" s="141"/>
      <c r="C307" s="141"/>
      <c r="D307" s="76" t="s">
        <v>942</v>
      </c>
      <c r="E307" s="77">
        <f t="shared" si="4"/>
        <v>1284840</v>
      </c>
      <c r="F307" s="78">
        <v>120000</v>
      </c>
      <c r="G307" s="78">
        <v>1000000</v>
      </c>
      <c r="H307" s="90">
        <v>164840</v>
      </c>
    </row>
    <row r="308" spans="1:10" x14ac:dyDescent="0.3">
      <c r="A308" s="143">
        <v>35</v>
      </c>
      <c r="B308" s="141" t="s">
        <v>646</v>
      </c>
      <c r="C308" s="141" t="s">
        <v>69</v>
      </c>
      <c r="D308" s="76" t="s">
        <v>105</v>
      </c>
      <c r="E308" s="77">
        <f t="shared" si="4"/>
        <v>385590</v>
      </c>
      <c r="F308" s="81">
        <v>54000</v>
      </c>
      <c r="G308" s="81">
        <v>120000</v>
      </c>
      <c r="H308" s="90">
        <v>211590</v>
      </c>
    </row>
    <row r="309" spans="1:10" x14ac:dyDescent="0.3">
      <c r="A309" s="143"/>
      <c r="B309" s="141"/>
      <c r="C309" s="141"/>
      <c r="D309" s="76" t="s">
        <v>571</v>
      </c>
      <c r="E309" s="77">
        <f t="shared" si="4"/>
        <v>4082447</v>
      </c>
      <c r="F309" s="81">
        <v>270000</v>
      </c>
      <c r="G309" s="81">
        <v>2250000</v>
      </c>
      <c r="H309" s="90">
        <v>1562447</v>
      </c>
    </row>
    <row r="310" spans="1:10" x14ac:dyDescent="0.3">
      <c r="A310" s="143"/>
      <c r="B310" s="141"/>
      <c r="C310" s="141"/>
      <c r="D310" s="76" t="s">
        <v>943</v>
      </c>
      <c r="E310" s="77">
        <f t="shared" si="4"/>
        <v>1029149</v>
      </c>
      <c r="F310" s="81">
        <v>30000</v>
      </c>
      <c r="G310" s="81"/>
      <c r="H310" s="90">
        <v>999149</v>
      </c>
    </row>
    <row r="311" spans="1:10" x14ac:dyDescent="0.3">
      <c r="A311" s="143"/>
      <c r="B311" s="141"/>
      <c r="C311" s="141"/>
      <c r="D311" s="76" t="s">
        <v>711</v>
      </c>
      <c r="E311" s="77">
        <f t="shared" si="4"/>
        <v>1510900</v>
      </c>
      <c r="F311" s="81">
        <v>180000</v>
      </c>
      <c r="G311" s="81">
        <v>1200000</v>
      </c>
      <c r="H311" s="90">
        <v>130900</v>
      </c>
    </row>
    <row r="312" spans="1:10" x14ac:dyDescent="0.3">
      <c r="A312" s="143"/>
      <c r="B312" s="141"/>
      <c r="C312" s="141"/>
      <c r="D312" s="76" t="s">
        <v>740</v>
      </c>
      <c r="E312" s="77">
        <f t="shared" si="4"/>
        <v>951000</v>
      </c>
      <c r="F312" s="81">
        <v>90000</v>
      </c>
      <c r="G312" s="81">
        <v>450000</v>
      </c>
      <c r="H312" s="90">
        <v>411000</v>
      </c>
    </row>
    <row r="313" spans="1:10" x14ac:dyDescent="0.3">
      <c r="A313" s="143"/>
      <c r="B313" s="141"/>
      <c r="C313" s="141"/>
      <c r="D313" s="76" t="s">
        <v>944</v>
      </c>
      <c r="E313" s="77">
        <f t="shared" si="4"/>
        <v>1949000</v>
      </c>
      <c r="F313" s="81">
        <v>150000</v>
      </c>
      <c r="G313" s="81">
        <v>1460000</v>
      </c>
      <c r="H313" s="90">
        <v>339000</v>
      </c>
    </row>
    <row r="314" spans="1:10" x14ac:dyDescent="0.3">
      <c r="A314" s="143"/>
      <c r="B314" s="141"/>
      <c r="C314" s="141"/>
      <c r="D314" s="76" t="s">
        <v>945</v>
      </c>
      <c r="E314" s="77">
        <f t="shared" si="4"/>
        <v>1557783</v>
      </c>
      <c r="F314" s="81">
        <v>150000</v>
      </c>
      <c r="G314" s="81">
        <v>1110000</v>
      </c>
      <c r="H314" s="90">
        <v>297783</v>
      </c>
    </row>
    <row r="315" spans="1:10" ht="31.5" x14ac:dyDescent="0.3">
      <c r="A315" s="86">
        <v>36</v>
      </c>
      <c r="B315" s="87" t="s">
        <v>1089</v>
      </c>
      <c r="C315" s="87" t="s">
        <v>84</v>
      </c>
      <c r="D315" s="76" t="s">
        <v>946</v>
      </c>
      <c r="E315" s="77">
        <f t="shared" si="4"/>
        <v>1389008</v>
      </c>
      <c r="F315" s="81">
        <v>162000</v>
      </c>
      <c r="G315" s="81">
        <v>1100000</v>
      </c>
      <c r="H315" s="90">
        <v>127008</v>
      </c>
    </row>
    <row r="316" spans="1:10" x14ac:dyDescent="0.3">
      <c r="A316" s="143">
        <v>37</v>
      </c>
      <c r="B316" s="141" t="s">
        <v>397</v>
      </c>
      <c r="C316" s="141" t="s">
        <v>70</v>
      </c>
      <c r="D316" s="76" t="s">
        <v>947</v>
      </c>
      <c r="E316" s="77">
        <f t="shared" si="4"/>
        <v>858880</v>
      </c>
      <c r="F316" s="81">
        <v>108000</v>
      </c>
      <c r="G316" s="81">
        <v>370000</v>
      </c>
      <c r="H316" s="90">
        <v>380880</v>
      </c>
    </row>
    <row r="317" spans="1:10" x14ac:dyDescent="0.3">
      <c r="A317" s="143"/>
      <c r="B317" s="141"/>
      <c r="C317" s="141"/>
      <c r="D317" s="76" t="s">
        <v>630</v>
      </c>
      <c r="E317" s="77">
        <f t="shared" si="4"/>
        <v>4221700</v>
      </c>
      <c r="F317" s="81">
        <v>540000</v>
      </c>
      <c r="G317" s="81">
        <v>3350000</v>
      </c>
      <c r="H317" s="90">
        <v>331700</v>
      </c>
    </row>
    <row r="318" spans="1:10" x14ac:dyDescent="0.3">
      <c r="A318" s="143"/>
      <c r="B318" s="141"/>
      <c r="C318" s="141"/>
      <c r="D318" s="76" t="s">
        <v>948</v>
      </c>
      <c r="E318" s="77">
        <f t="shared" si="4"/>
        <v>654000</v>
      </c>
      <c r="F318" s="81">
        <v>54000</v>
      </c>
      <c r="G318" s="81">
        <v>200000</v>
      </c>
      <c r="H318" s="90">
        <v>400000</v>
      </c>
      <c r="J318" s="11"/>
    </row>
    <row r="319" spans="1:10" x14ac:dyDescent="0.3">
      <c r="A319" s="143"/>
      <c r="B319" s="141"/>
      <c r="C319" s="141"/>
      <c r="D319" s="76" t="s">
        <v>1052</v>
      </c>
      <c r="E319" s="77">
        <f t="shared" si="4"/>
        <v>2201700</v>
      </c>
      <c r="F319" s="81">
        <v>270000</v>
      </c>
      <c r="G319" s="81">
        <v>1600000</v>
      </c>
      <c r="H319" s="90">
        <v>331700</v>
      </c>
      <c r="J319" s="11"/>
    </row>
    <row r="320" spans="1:10" x14ac:dyDescent="0.3">
      <c r="A320" s="143"/>
      <c r="B320" s="141"/>
      <c r="C320" s="141"/>
      <c r="D320" s="76" t="s">
        <v>949</v>
      </c>
      <c r="E320" s="77">
        <f t="shared" si="4"/>
        <v>1172393</v>
      </c>
      <c r="F320" s="81">
        <v>120000</v>
      </c>
      <c r="G320" s="81">
        <v>720000</v>
      </c>
      <c r="H320" s="90">
        <v>332393</v>
      </c>
      <c r="J320" s="11"/>
    </row>
    <row r="321" spans="1:10" x14ac:dyDescent="0.3">
      <c r="A321" s="156">
        <v>38</v>
      </c>
      <c r="B321" s="141" t="s">
        <v>411</v>
      </c>
      <c r="C321" s="141" t="s">
        <v>410</v>
      </c>
      <c r="D321" s="76" t="s">
        <v>184</v>
      </c>
      <c r="E321" s="77">
        <f t="shared" si="4"/>
        <v>891000</v>
      </c>
      <c r="F321" s="81">
        <v>81000</v>
      </c>
      <c r="G321" s="81">
        <v>810000</v>
      </c>
      <c r="H321" s="90"/>
    </row>
    <row r="322" spans="1:10" x14ac:dyDescent="0.3">
      <c r="A322" s="156"/>
      <c r="B322" s="141"/>
      <c r="C322" s="141"/>
      <c r="D322" s="76" t="s">
        <v>457</v>
      </c>
      <c r="E322" s="77">
        <f t="shared" si="4"/>
        <v>654000</v>
      </c>
      <c r="F322" s="81">
        <v>54000</v>
      </c>
      <c r="G322" s="81">
        <v>600000</v>
      </c>
      <c r="H322" s="90"/>
    </row>
    <row r="323" spans="1:10" x14ac:dyDescent="0.3">
      <c r="A323" s="156"/>
      <c r="B323" s="141"/>
      <c r="C323" s="141"/>
      <c r="D323" s="76" t="s">
        <v>183</v>
      </c>
      <c r="E323" s="77">
        <f t="shared" si="4"/>
        <v>660000</v>
      </c>
      <c r="F323" s="81">
        <v>60000</v>
      </c>
      <c r="G323" s="81">
        <v>600000</v>
      </c>
      <c r="H323" s="90"/>
    </row>
    <row r="324" spans="1:10" x14ac:dyDescent="0.3">
      <c r="A324" s="156"/>
      <c r="B324" s="141"/>
      <c r="C324" s="141"/>
      <c r="D324" s="76" t="s">
        <v>592</v>
      </c>
      <c r="E324" s="77">
        <f t="shared" si="4"/>
        <v>2790000</v>
      </c>
      <c r="F324" s="81">
        <v>270000</v>
      </c>
      <c r="G324" s="81">
        <v>2520000</v>
      </c>
      <c r="H324" s="82"/>
    </row>
    <row r="325" spans="1:10" x14ac:dyDescent="0.3">
      <c r="A325" s="156"/>
      <c r="B325" s="141"/>
      <c r="C325" s="141"/>
      <c r="D325" s="76" t="s">
        <v>618</v>
      </c>
      <c r="E325" s="77">
        <f t="shared" si="4"/>
        <v>330000</v>
      </c>
      <c r="F325" s="81">
        <v>30000</v>
      </c>
      <c r="G325" s="81">
        <v>300000</v>
      </c>
      <c r="H325" s="82"/>
    </row>
    <row r="326" spans="1:10" s="30" customFormat="1" x14ac:dyDescent="0.3">
      <c r="A326" s="156"/>
      <c r="B326" s="141"/>
      <c r="C326" s="141"/>
      <c r="D326" s="76" t="s">
        <v>620</v>
      </c>
      <c r="E326" s="77">
        <f t="shared" si="4"/>
        <v>860000</v>
      </c>
      <c r="F326" s="81">
        <v>60000</v>
      </c>
      <c r="G326" s="81">
        <v>800000</v>
      </c>
      <c r="H326" s="82"/>
      <c r="J326" s="1"/>
    </row>
    <row r="327" spans="1:10" s="30" customFormat="1" x14ac:dyDescent="0.3">
      <c r="A327" s="156"/>
      <c r="B327" s="141"/>
      <c r="C327" s="141"/>
      <c r="D327" s="76" t="s">
        <v>619</v>
      </c>
      <c r="E327" s="77">
        <f t="shared" si="4"/>
        <v>250000</v>
      </c>
      <c r="F327" s="81">
        <v>30000</v>
      </c>
      <c r="G327" s="81">
        <v>220000</v>
      </c>
      <c r="H327" s="82"/>
      <c r="J327" s="1"/>
    </row>
    <row r="328" spans="1:10" s="30" customFormat="1" x14ac:dyDescent="0.3">
      <c r="A328" s="156"/>
      <c r="B328" s="141"/>
      <c r="C328" s="141"/>
      <c r="D328" s="76" t="s">
        <v>624</v>
      </c>
      <c r="E328" s="77">
        <f t="shared" ref="E328:E391" si="5">+F328+G328+H328</f>
        <v>355000</v>
      </c>
      <c r="F328" s="81">
        <v>30000</v>
      </c>
      <c r="G328" s="81">
        <v>325000</v>
      </c>
      <c r="H328" s="82"/>
      <c r="J328" s="1"/>
    </row>
    <row r="329" spans="1:10" s="30" customFormat="1" x14ac:dyDescent="0.3">
      <c r="A329" s="156"/>
      <c r="B329" s="141"/>
      <c r="C329" s="141"/>
      <c r="D329" s="76" t="s">
        <v>1051</v>
      </c>
      <c r="E329" s="77">
        <f t="shared" si="5"/>
        <v>1635000</v>
      </c>
      <c r="F329" s="81">
        <v>135000</v>
      </c>
      <c r="G329" s="81">
        <v>1500000</v>
      </c>
      <c r="H329" s="82"/>
      <c r="J329" s="1"/>
    </row>
    <row r="330" spans="1:10" s="30" customFormat="1" x14ac:dyDescent="0.3">
      <c r="A330" s="156"/>
      <c r="B330" s="141"/>
      <c r="C330" s="141"/>
      <c r="D330" s="76" t="s">
        <v>185</v>
      </c>
      <c r="E330" s="77">
        <f t="shared" si="5"/>
        <v>891000</v>
      </c>
      <c r="F330" s="81">
        <v>81000</v>
      </c>
      <c r="G330" s="81">
        <v>810000</v>
      </c>
      <c r="H330" s="82"/>
      <c r="J330" s="1"/>
    </row>
    <row r="331" spans="1:10" s="30" customFormat="1" x14ac:dyDescent="0.3">
      <c r="A331" s="156"/>
      <c r="B331" s="141"/>
      <c r="C331" s="141"/>
      <c r="D331" s="76" t="s">
        <v>677</v>
      </c>
      <c r="E331" s="77">
        <f t="shared" si="5"/>
        <v>230000</v>
      </c>
      <c r="F331" s="81">
        <v>30000</v>
      </c>
      <c r="G331" s="81">
        <v>200000</v>
      </c>
      <c r="H331" s="82"/>
      <c r="J331" s="1"/>
    </row>
    <row r="332" spans="1:10" s="30" customFormat="1" x14ac:dyDescent="0.3">
      <c r="A332" s="156"/>
      <c r="B332" s="141"/>
      <c r="C332" s="141"/>
      <c r="D332" s="76" t="s">
        <v>687</v>
      </c>
      <c r="E332" s="77">
        <f t="shared" si="5"/>
        <v>1800000</v>
      </c>
      <c r="F332" s="81">
        <v>180000</v>
      </c>
      <c r="G332" s="81">
        <v>1620000</v>
      </c>
      <c r="H332" s="82"/>
      <c r="J332" s="1"/>
    </row>
    <row r="333" spans="1:10" s="30" customFormat="1" x14ac:dyDescent="0.3">
      <c r="A333" s="156"/>
      <c r="B333" s="141"/>
      <c r="C333" s="141"/>
      <c r="D333" s="76" t="s">
        <v>701</v>
      </c>
      <c r="E333" s="77">
        <f t="shared" si="5"/>
        <v>790000</v>
      </c>
      <c r="F333" s="81">
        <v>90000</v>
      </c>
      <c r="G333" s="81">
        <v>700000</v>
      </c>
      <c r="H333" s="82"/>
      <c r="J333" s="1"/>
    </row>
    <row r="334" spans="1:10" s="30" customFormat="1" x14ac:dyDescent="0.3">
      <c r="A334" s="156"/>
      <c r="B334" s="141"/>
      <c r="C334" s="141"/>
      <c r="D334" s="76" t="s">
        <v>719</v>
      </c>
      <c r="E334" s="77">
        <f t="shared" si="5"/>
        <v>900000</v>
      </c>
      <c r="F334" s="81">
        <v>90000</v>
      </c>
      <c r="G334" s="81">
        <v>810000</v>
      </c>
      <c r="H334" s="82"/>
      <c r="J334" s="1"/>
    </row>
    <row r="335" spans="1:10" s="30" customFormat="1" x14ac:dyDescent="0.3">
      <c r="A335" s="156"/>
      <c r="B335" s="141"/>
      <c r="C335" s="141"/>
      <c r="D335" s="76" t="s">
        <v>753</v>
      </c>
      <c r="E335" s="77">
        <f t="shared" si="5"/>
        <v>430000</v>
      </c>
      <c r="F335" s="81">
        <v>30000</v>
      </c>
      <c r="G335" s="81">
        <v>400000</v>
      </c>
      <c r="H335" s="82"/>
      <c r="J335" s="1"/>
    </row>
    <row r="336" spans="1:10" s="30" customFormat="1" x14ac:dyDescent="0.3">
      <c r="A336" s="156"/>
      <c r="B336" s="141"/>
      <c r="C336" s="141"/>
      <c r="D336" s="76" t="s">
        <v>1050</v>
      </c>
      <c r="E336" s="77">
        <f t="shared" si="5"/>
        <v>900000</v>
      </c>
      <c r="F336" s="81">
        <v>90000</v>
      </c>
      <c r="G336" s="81">
        <v>810000</v>
      </c>
      <c r="H336" s="82"/>
      <c r="J336" s="1"/>
    </row>
    <row r="337" spans="1:10" s="30" customFormat="1" x14ac:dyDescent="0.3">
      <c r="A337" s="156"/>
      <c r="B337" s="141"/>
      <c r="C337" s="141"/>
      <c r="D337" s="76" t="s">
        <v>879</v>
      </c>
      <c r="E337" s="77">
        <f t="shared" si="5"/>
        <v>1290000</v>
      </c>
      <c r="F337" s="81">
        <v>90000</v>
      </c>
      <c r="G337" s="81">
        <v>1200000</v>
      </c>
      <c r="H337" s="82"/>
      <c r="J337" s="1"/>
    </row>
    <row r="338" spans="1:10" s="30" customFormat="1" x14ac:dyDescent="0.3">
      <c r="A338" s="156"/>
      <c r="B338" s="141"/>
      <c r="C338" s="141"/>
      <c r="D338" s="76" t="s">
        <v>880</v>
      </c>
      <c r="E338" s="77">
        <f t="shared" si="5"/>
        <v>960000</v>
      </c>
      <c r="F338" s="81">
        <v>60000</v>
      </c>
      <c r="G338" s="81">
        <v>900000</v>
      </c>
      <c r="H338" s="82"/>
      <c r="J338" s="1"/>
    </row>
    <row r="339" spans="1:10" s="30" customFormat="1" x14ac:dyDescent="0.3">
      <c r="A339" s="143">
        <v>40</v>
      </c>
      <c r="B339" s="141" t="s">
        <v>1090</v>
      </c>
      <c r="C339" s="141" t="s">
        <v>71</v>
      </c>
      <c r="D339" s="76" t="s">
        <v>173</v>
      </c>
      <c r="E339" s="77">
        <f t="shared" si="5"/>
        <v>1255848</v>
      </c>
      <c r="F339" s="81">
        <v>81000</v>
      </c>
      <c r="G339" s="81">
        <v>1050000</v>
      </c>
      <c r="H339" s="82">
        <v>124848</v>
      </c>
      <c r="J339" s="1"/>
    </row>
    <row r="340" spans="1:10" s="30" customFormat="1" x14ac:dyDescent="0.3">
      <c r="A340" s="143"/>
      <c r="B340" s="141"/>
      <c r="C340" s="141"/>
      <c r="D340" s="76" t="s">
        <v>479</v>
      </c>
      <c r="E340" s="77">
        <f t="shared" si="5"/>
        <v>1380168</v>
      </c>
      <c r="F340" s="81">
        <v>81000</v>
      </c>
      <c r="G340" s="81">
        <v>1170000</v>
      </c>
      <c r="H340" s="82">
        <v>129168</v>
      </c>
      <c r="J340" s="1"/>
    </row>
    <row r="341" spans="1:10" s="30" customFormat="1" x14ac:dyDescent="0.3">
      <c r="A341" s="143"/>
      <c r="B341" s="141"/>
      <c r="C341" s="141"/>
      <c r="D341" s="76" t="s">
        <v>504</v>
      </c>
      <c r="E341" s="77">
        <f t="shared" si="5"/>
        <v>741568</v>
      </c>
      <c r="F341" s="81">
        <v>54000</v>
      </c>
      <c r="G341" s="81">
        <v>580000</v>
      </c>
      <c r="H341" s="82">
        <v>107568</v>
      </c>
      <c r="J341" s="1"/>
    </row>
    <row r="342" spans="1:10" s="30" customFormat="1" x14ac:dyDescent="0.3">
      <c r="A342" s="143"/>
      <c r="B342" s="141"/>
      <c r="C342" s="141"/>
      <c r="D342" s="76" t="s">
        <v>482</v>
      </c>
      <c r="E342" s="77">
        <f t="shared" si="5"/>
        <v>2474000</v>
      </c>
      <c r="F342" s="81">
        <v>108000</v>
      </c>
      <c r="G342" s="81">
        <v>1800000</v>
      </c>
      <c r="H342" s="82">
        <v>566000</v>
      </c>
      <c r="J342" s="1"/>
    </row>
    <row r="343" spans="1:10" s="30" customFormat="1" x14ac:dyDescent="0.3">
      <c r="A343" s="143"/>
      <c r="B343" s="141"/>
      <c r="C343" s="141"/>
      <c r="D343" s="76" t="s">
        <v>217</v>
      </c>
      <c r="E343" s="77">
        <f t="shared" si="5"/>
        <v>471400</v>
      </c>
      <c r="F343" s="81">
        <v>27000</v>
      </c>
      <c r="G343" s="81">
        <v>250000</v>
      </c>
      <c r="H343" s="82">
        <v>194400</v>
      </c>
      <c r="J343" s="1"/>
    </row>
    <row r="344" spans="1:10" s="30" customFormat="1" x14ac:dyDescent="0.3">
      <c r="A344" s="143"/>
      <c r="B344" s="141"/>
      <c r="C344" s="141"/>
      <c r="D344" s="76" t="s">
        <v>524</v>
      </c>
      <c r="E344" s="77">
        <f t="shared" si="5"/>
        <v>563687</v>
      </c>
      <c r="F344" s="81">
        <v>54000</v>
      </c>
      <c r="G344" s="81">
        <v>108000</v>
      </c>
      <c r="H344" s="82">
        <v>401687</v>
      </c>
      <c r="J344" s="1"/>
    </row>
    <row r="345" spans="1:10" s="30" customFormat="1" x14ac:dyDescent="0.3">
      <c r="A345" s="143"/>
      <c r="B345" s="141"/>
      <c r="C345" s="141"/>
      <c r="D345" s="76" t="s">
        <v>114</v>
      </c>
      <c r="E345" s="77">
        <f t="shared" si="5"/>
        <v>2987329</v>
      </c>
      <c r="F345" s="81">
        <v>135000</v>
      </c>
      <c r="G345" s="81">
        <v>2200000</v>
      </c>
      <c r="H345" s="82">
        <v>652329</v>
      </c>
      <c r="J345" s="1"/>
    </row>
    <row r="346" spans="1:10" x14ac:dyDescent="0.3">
      <c r="A346" s="143">
        <v>41</v>
      </c>
      <c r="B346" s="141" t="s">
        <v>1091</v>
      </c>
      <c r="C346" s="141" t="s">
        <v>400</v>
      </c>
      <c r="D346" s="76" t="s">
        <v>951</v>
      </c>
      <c r="E346" s="77">
        <f t="shared" si="5"/>
        <v>14515453</v>
      </c>
      <c r="F346" s="81">
        <f>1731411+230000</f>
        <v>1961411</v>
      </c>
      <c r="G346" s="81">
        <v>3885430</v>
      </c>
      <c r="H346" s="82">
        <v>8668612</v>
      </c>
    </row>
    <row r="347" spans="1:10" x14ac:dyDescent="0.3">
      <c r="A347" s="143"/>
      <c r="B347" s="141"/>
      <c r="C347" s="141"/>
      <c r="D347" s="76" t="s">
        <v>950</v>
      </c>
      <c r="E347" s="77">
        <f t="shared" si="5"/>
        <v>1744000</v>
      </c>
      <c r="F347" s="81">
        <v>120000</v>
      </c>
      <c r="G347" s="81">
        <v>1350000</v>
      </c>
      <c r="H347" s="82">
        <v>274000</v>
      </c>
    </row>
    <row r="348" spans="1:10" ht="31.5" x14ac:dyDescent="0.3">
      <c r="A348" s="86">
        <v>42</v>
      </c>
      <c r="B348" s="87" t="s">
        <v>1092</v>
      </c>
      <c r="C348" s="87" t="s">
        <v>403</v>
      </c>
      <c r="D348" s="76" t="s">
        <v>952</v>
      </c>
      <c r="E348" s="77">
        <f t="shared" si="5"/>
        <v>698870</v>
      </c>
      <c r="F348" s="81"/>
      <c r="G348" s="81">
        <v>698870</v>
      </c>
      <c r="H348" s="82"/>
    </row>
    <row r="349" spans="1:10" x14ac:dyDescent="0.3">
      <c r="A349" s="156">
        <v>43</v>
      </c>
      <c r="B349" s="141" t="s">
        <v>487</v>
      </c>
      <c r="C349" s="141" t="s">
        <v>85</v>
      </c>
      <c r="D349" s="76" t="s">
        <v>405</v>
      </c>
      <c r="E349" s="77">
        <f t="shared" si="5"/>
        <v>830000</v>
      </c>
      <c r="F349" s="81">
        <v>54000</v>
      </c>
      <c r="G349" s="81">
        <v>440000</v>
      </c>
      <c r="H349" s="82">
        <v>336000</v>
      </c>
    </row>
    <row r="350" spans="1:10" x14ac:dyDescent="0.3">
      <c r="A350" s="156"/>
      <c r="B350" s="141"/>
      <c r="C350" s="141"/>
      <c r="D350" s="76" t="s">
        <v>488</v>
      </c>
      <c r="E350" s="77">
        <f t="shared" si="5"/>
        <v>1258490</v>
      </c>
      <c r="F350" s="81">
        <v>108000</v>
      </c>
      <c r="G350" s="81">
        <v>880000</v>
      </c>
      <c r="H350" s="82">
        <v>270490</v>
      </c>
    </row>
    <row r="351" spans="1:10" x14ac:dyDescent="0.3">
      <c r="A351" s="156"/>
      <c r="B351" s="141"/>
      <c r="C351" s="141"/>
      <c r="D351" s="76" t="s">
        <v>418</v>
      </c>
      <c r="E351" s="77">
        <f t="shared" si="5"/>
        <v>981000</v>
      </c>
      <c r="F351" s="81">
        <v>81000</v>
      </c>
      <c r="G351" s="81">
        <v>900000</v>
      </c>
      <c r="H351" s="82"/>
    </row>
    <row r="352" spans="1:10" x14ac:dyDescent="0.3">
      <c r="A352" s="143">
        <v>44</v>
      </c>
      <c r="B352" s="141" t="s">
        <v>1093</v>
      </c>
      <c r="C352" s="141" t="s">
        <v>90</v>
      </c>
      <c r="D352" s="76" t="s">
        <v>536</v>
      </c>
      <c r="E352" s="77">
        <f t="shared" si="5"/>
        <v>1392672</v>
      </c>
      <c r="F352" s="81">
        <v>108000</v>
      </c>
      <c r="G352" s="81">
        <v>1200000</v>
      </c>
      <c r="H352" s="82">
        <v>84672</v>
      </c>
    </row>
    <row r="353" spans="1:10" x14ac:dyDescent="0.3">
      <c r="A353" s="143"/>
      <c r="B353" s="141"/>
      <c r="C353" s="141"/>
      <c r="D353" s="76" t="s">
        <v>208</v>
      </c>
      <c r="E353" s="77">
        <f t="shared" si="5"/>
        <v>1015672</v>
      </c>
      <c r="F353" s="81">
        <v>81000</v>
      </c>
      <c r="G353" s="81">
        <v>642672</v>
      </c>
      <c r="H353" s="82">
        <v>292000</v>
      </c>
    </row>
    <row r="354" spans="1:10" x14ac:dyDescent="0.3">
      <c r="A354" s="143"/>
      <c r="B354" s="141"/>
      <c r="C354" s="141"/>
      <c r="D354" s="76" t="s">
        <v>406</v>
      </c>
      <c r="E354" s="77">
        <f t="shared" si="5"/>
        <v>2182000</v>
      </c>
      <c r="F354" s="81">
        <v>216000</v>
      </c>
      <c r="G354" s="81">
        <v>1600000</v>
      </c>
      <c r="H354" s="82">
        <v>366000</v>
      </c>
      <c r="J354" s="11"/>
    </row>
    <row r="355" spans="1:10" x14ac:dyDescent="0.3">
      <c r="A355" s="143"/>
      <c r="B355" s="141"/>
      <c r="C355" s="141"/>
      <c r="D355" s="76" t="s">
        <v>953</v>
      </c>
      <c r="E355" s="77">
        <f t="shared" si="5"/>
        <v>101666900.5</v>
      </c>
      <c r="F355" s="81">
        <v>9535822.5</v>
      </c>
      <c r="G355" s="81">
        <v>1200000</v>
      </c>
      <c r="H355" s="82">
        <v>90931078</v>
      </c>
      <c r="J355" s="11"/>
    </row>
    <row r="356" spans="1:10" x14ac:dyDescent="0.3">
      <c r="A356" s="143"/>
      <c r="B356" s="141"/>
      <c r="C356" s="141"/>
      <c r="D356" s="76" t="s">
        <v>954</v>
      </c>
      <c r="E356" s="77">
        <f t="shared" si="5"/>
        <v>2849590</v>
      </c>
      <c r="F356" s="81">
        <v>270000</v>
      </c>
      <c r="G356" s="81">
        <v>2400000</v>
      </c>
      <c r="H356" s="82">
        <v>179590</v>
      </c>
      <c r="J356" s="11"/>
    </row>
    <row r="357" spans="1:10" x14ac:dyDescent="0.3">
      <c r="A357" s="143"/>
      <c r="B357" s="141"/>
      <c r="C357" s="141"/>
      <c r="D357" s="76" t="s">
        <v>897</v>
      </c>
      <c r="E357" s="77">
        <f t="shared" si="5"/>
        <v>1541500</v>
      </c>
      <c r="F357" s="81">
        <v>150000</v>
      </c>
      <c r="G357" s="81">
        <v>1200000</v>
      </c>
      <c r="H357" s="82">
        <v>191500</v>
      </c>
      <c r="J357" s="11"/>
    </row>
    <row r="358" spans="1:10" x14ac:dyDescent="0.3">
      <c r="A358" s="143">
        <v>45</v>
      </c>
      <c r="B358" s="141" t="s">
        <v>518</v>
      </c>
      <c r="C358" s="141" t="s">
        <v>89</v>
      </c>
      <c r="D358" s="76" t="s">
        <v>99</v>
      </c>
      <c r="E358" s="77">
        <f t="shared" si="5"/>
        <v>2585360</v>
      </c>
      <c r="F358" s="81">
        <v>216000</v>
      </c>
      <c r="G358" s="81">
        <v>2240000</v>
      </c>
      <c r="H358" s="82">
        <v>129360</v>
      </c>
    </row>
    <row r="359" spans="1:10" x14ac:dyDescent="0.3">
      <c r="A359" s="143"/>
      <c r="B359" s="141"/>
      <c r="C359" s="141"/>
      <c r="D359" s="76" t="s">
        <v>519</v>
      </c>
      <c r="E359" s="77">
        <f t="shared" si="5"/>
        <v>1531880</v>
      </c>
      <c r="F359" s="81">
        <v>135000</v>
      </c>
      <c r="G359" s="81">
        <v>1250000</v>
      </c>
      <c r="H359" s="82">
        <v>146880</v>
      </c>
    </row>
    <row r="360" spans="1:10" x14ac:dyDescent="0.3">
      <c r="A360" s="143"/>
      <c r="B360" s="141"/>
      <c r="C360" s="141"/>
      <c r="D360" s="76" t="s">
        <v>535</v>
      </c>
      <c r="E360" s="77">
        <f t="shared" si="5"/>
        <v>1260600</v>
      </c>
      <c r="F360" s="81">
        <v>81000</v>
      </c>
      <c r="G360" s="81">
        <v>1050000</v>
      </c>
      <c r="H360" s="82">
        <v>129600</v>
      </c>
    </row>
    <row r="361" spans="1:10" x14ac:dyDescent="0.3">
      <c r="A361" s="143"/>
      <c r="B361" s="141"/>
      <c r="C361" s="141"/>
      <c r="D361" s="76" t="s">
        <v>430</v>
      </c>
      <c r="E361" s="77">
        <f t="shared" si="5"/>
        <v>1133000</v>
      </c>
      <c r="F361" s="81">
        <v>54000</v>
      </c>
      <c r="G361" s="81">
        <v>800000</v>
      </c>
      <c r="H361" s="82">
        <v>279000</v>
      </c>
    </row>
    <row r="362" spans="1:10" x14ac:dyDescent="0.3">
      <c r="A362" s="143"/>
      <c r="B362" s="141"/>
      <c r="C362" s="141"/>
      <c r="D362" s="76" t="s">
        <v>722</v>
      </c>
      <c r="E362" s="77">
        <f t="shared" si="5"/>
        <v>1684515</v>
      </c>
      <c r="F362" s="81">
        <v>90000</v>
      </c>
      <c r="G362" s="81">
        <v>900000</v>
      </c>
      <c r="H362" s="82">
        <v>694515</v>
      </c>
    </row>
    <row r="363" spans="1:10" x14ac:dyDescent="0.3">
      <c r="A363" s="143"/>
      <c r="B363" s="141"/>
      <c r="C363" s="141"/>
      <c r="D363" s="76" t="s">
        <v>955</v>
      </c>
      <c r="E363" s="77">
        <f t="shared" si="5"/>
        <v>4076400</v>
      </c>
      <c r="F363" s="81">
        <v>270000</v>
      </c>
      <c r="G363" s="81">
        <v>3600000</v>
      </c>
      <c r="H363" s="82">
        <v>206400</v>
      </c>
    </row>
    <row r="364" spans="1:10" x14ac:dyDescent="0.3">
      <c r="A364" s="143">
        <v>46</v>
      </c>
      <c r="B364" s="141" t="s">
        <v>679</v>
      </c>
      <c r="C364" s="141" t="s">
        <v>64</v>
      </c>
      <c r="D364" s="76" t="s">
        <v>97</v>
      </c>
      <c r="E364" s="77">
        <f t="shared" si="5"/>
        <v>1597152</v>
      </c>
      <c r="F364" s="81">
        <v>216000</v>
      </c>
      <c r="G364" s="81">
        <v>1290000</v>
      </c>
      <c r="H364" s="82">
        <v>91152</v>
      </c>
    </row>
    <row r="365" spans="1:10" x14ac:dyDescent="0.3">
      <c r="A365" s="143"/>
      <c r="B365" s="141"/>
      <c r="C365" s="141"/>
      <c r="D365" s="76" t="s">
        <v>250</v>
      </c>
      <c r="E365" s="77">
        <f t="shared" si="5"/>
        <v>451736</v>
      </c>
      <c r="F365" s="81">
        <v>27000</v>
      </c>
      <c r="G365" s="81">
        <v>350000</v>
      </c>
      <c r="H365" s="82">
        <v>74736</v>
      </c>
    </row>
    <row r="366" spans="1:10" x14ac:dyDescent="0.3">
      <c r="A366" s="143"/>
      <c r="B366" s="141"/>
      <c r="C366" s="141"/>
      <c r="D366" s="76" t="s">
        <v>490</v>
      </c>
      <c r="E366" s="77">
        <f t="shared" si="5"/>
        <v>1140600</v>
      </c>
      <c r="F366" s="81">
        <v>81000</v>
      </c>
      <c r="G366" s="81">
        <v>930000</v>
      </c>
      <c r="H366" s="82">
        <v>129600</v>
      </c>
    </row>
    <row r="367" spans="1:10" x14ac:dyDescent="0.3">
      <c r="A367" s="143"/>
      <c r="B367" s="141"/>
      <c r="C367" s="141"/>
      <c r="D367" s="76" t="s">
        <v>250</v>
      </c>
      <c r="E367" s="77">
        <f t="shared" si="5"/>
        <v>350000</v>
      </c>
      <c r="F367" s="91"/>
      <c r="G367" s="81">
        <v>350000</v>
      </c>
      <c r="H367" s="82"/>
    </row>
    <row r="368" spans="1:10" s="30" customFormat="1" x14ac:dyDescent="0.3">
      <c r="A368" s="143"/>
      <c r="B368" s="141"/>
      <c r="C368" s="141"/>
      <c r="D368" s="76" t="s">
        <v>545</v>
      </c>
      <c r="E368" s="77">
        <f t="shared" si="5"/>
        <v>1260600</v>
      </c>
      <c r="F368" s="92">
        <v>81000</v>
      </c>
      <c r="G368" s="81">
        <v>1050000</v>
      </c>
      <c r="H368" s="82">
        <v>129600</v>
      </c>
      <c r="J368" s="1"/>
    </row>
    <row r="369" spans="1:10" s="30" customFormat="1" x14ac:dyDescent="0.3">
      <c r="A369" s="143"/>
      <c r="B369" s="141"/>
      <c r="C369" s="141"/>
      <c r="D369" s="76" t="s">
        <v>252</v>
      </c>
      <c r="E369" s="77">
        <f t="shared" si="5"/>
        <v>327096</v>
      </c>
      <c r="F369" s="81">
        <v>27000</v>
      </c>
      <c r="G369" s="81">
        <v>180000</v>
      </c>
      <c r="H369" s="82">
        <v>120096</v>
      </c>
      <c r="J369" s="1"/>
    </row>
    <row r="370" spans="1:10" s="30" customFormat="1" x14ac:dyDescent="0.3">
      <c r="A370" s="143"/>
      <c r="B370" s="141"/>
      <c r="C370" s="141"/>
      <c r="D370" s="76" t="s">
        <v>435</v>
      </c>
      <c r="E370" s="77">
        <f t="shared" si="5"/>
        <v>1583147</v>
      </c>
      <c r="F370" s="81">
        <v>54000</v>
      </c>
      <c r="G370" s="81">
        <v>440000</v>
      </c>
      <c r="H370" s="82">
        <v>1089147</v>
      </c>
      <c r="J370" s="1"/>
    </row>
    <row r="371" spans="1:10" s="30" customFormat="1" x14ac:dyDescent="0.3">
      <c r="A371" s="143"/>
      <c r="B371" s="141"/>
      <c r="C371" s="141"/>
      <c r="D371" s="76" t="s">
        <v>680</v>
      </c>
      <c r="E371" s="77">
        <f t="shared" si="5"/>
        <v>3212880</v>
      </c>
      <c r="F371" s="81">
        <v>180000</v>
      </c>
      <c r="G371" s="81">
        <v>1320000</v>
      </c>
      <c r="H371" s="82">
        <v>1712880</v>
      </c>
      <c r="J371" s="1"/>
    </row>
    <row r="372" spans="1:10" s="30" customFormat="1" x14ac:dyDescent="0.3">
      <c r="A372" s="143"/>
      <c r="B372" s="141"/>
      <c r="C372" s="141"/>
      <c r="D372" s="76" t="s">
        <v>956</v>
      </c>
      <c r="E372" s="77">
        <f t="shared" si="5"/>
        <v>2551800</v>
      </c>
      <c r="F372" s="81">
        <v>270000</v>
      </c>
      <c r="G372" s="81">
        <v>2100000</v>
      </c>
      <c r="H372" s="82">
        <v>181800</v>
      </c>
      <c r="J372" s="1"/>
    </row>
    <row r="373" spans="1:10" s="30" customFormat="1" x14ac:dyDescent="0.3">
      <c r="A373" s="143"/>
      <c r="B373" s="141"/>
      <c r="C373" s="141"/>
      <c r="D373" s="76" t="s">
        <v>957</v>
      </c>
      <c r="E373" s="77">
        <f t="shared" si="5"/>
        <v>1321600</v>
      </c>
      <c r="F373" s="81">
        <v>120000</v>
      </c>
      <c r="G373" s="81">
        <v>1000000</v>
      </c>
      <c r="H373" s="82">
        <v>201600</v>
      </c>
      <c r="J373" s="1"/>
    </row>
    <row r="374" spans="1:10" s="30" customFormat="1" ht="31.5" x14ac:dyDescent="0.3">
      <c r="A374" s="86">
        <v>47</v>
      </c>
      <c r="B374" s="87" t="s">
        <v>1094</v>
      </c>
      <c r="C374" s="87" t="s">
        <v>62</v>
      </c>
      <c r="D374" s="76" t="s">
        <v>96</v>
      </c>
      <c r="E374" s="77">
        <f t="shared" si="5"/>
        <v>1718254</v>
      </c>
      <c r="F374" s="81">
        <v>81000</v>
      </c>
      <c r="G374" s="81">
        <v>750000</v>
      </c>
      <c r="H374" s="82">
        <v>887254</v>
      </c>
      <c r="J374" s="1"/>
    </row>
    <row r="375" spans="1:10" s="30" customFormat="1" x14ac:dyDescent="0.3">
      <c r="A375" s="143">
        <v>48</v>
      </c>
      <c r="B375" s="141" t="s">
        <v>741</v>
      </c>
      <c r="C375" s="141" t="s">
        <v>742</v>
      </c>
      <c r="D375" s="76" t="s">
        <v>95</v>
      </c>
      <c r="E375" s="77">
        <f t="shared" si="5"/>
        <v>416000</v>
      </c>
      <c r="F375" s="81">
        <v>216000</v>
      </c>
      <c r="G375" s="81"/>
      <c r="H375" s="82">
        <v>200000</v>
      </c>
      <c r="J375" s="1"/>
    </row>
    <row r="376" spans="1:10" s="30" customFormat="1" x14ac:dyDescent="0.3">
      <c r="A376" s="143"/>
      <c r="B376" s="141"/>
      <c r="C376" s="141"/>
      <c r="D376" s="76" t="s">
        <v>720</v>
      </c>
      <c r="E376" s="77">
        <f t="shared" si="5"/>
        <v>270000</v>
      </c>
      <c r="F376" s="81">
        <v>60000</v>
      </c>
      <c r="G376" s="81"/>
      <c r="H376" s="82">
        <v>210000</v>
      </c>
      <c r="J376" s="1"/>
    </row>
    <row r="377" spans="1:10" s="30" customFormat="1" x14ac:dyDescent="0.3">
      <c r="A377" s="143">
        <v>49</v>
      </c>
      <c r="B377" s="141" t="s">
        <v>1095</v>
      </c>
      <c r="C377" s="141" t="s">
        <v>65</v>
      </c>
      <c r="D377" s="76" t="s">
        <v>94</v>
      </c>
      <c r="E377" s="77">
        <f t="shared" si="5"/>
        <v>2624682</v>
      </c>
      <c r="F377" s="81">
        <v>216000</v>
      </c>
      <c r="G377" s="81">
        <v>1600000</v>
      </c>
      <c r="H377" s="82">
        <v>808682</v>
      </c>
      <c r="J377" s="1"/>
    </row>
    <row r="378" spans="1:10" s="30" customFormat="1" x14ac:dyDescent="0.3">
      <c r="A378" s="143"/>
      <c r="B378" s="141"/>
      <c r="C378" s="141"/>
      <c r="D378" s="76" t="s">
        <v>958</v>
      </c>
      <c r="E378" s="77">
        <f t="shared" si="5"/>
        <v>1463410</v>
      </c>
      <c r="F378" s="81">
        <v>270000</v>
      </c>
      <c r="G378" s="81">
        <v>1050000</v>
      </c>
      <c r="H378" s="82">
        <v>143410</v>
      </c>
      <c r="J378" s="1"/>
    </row>
    <row r="379" spans="1:10" s="30" customFormat="1" x14ac:dyDescent="0.3">
      <c r="A379" s="143"/>
      <c r="B379" s="141"/>
      <c r="C379" s="141"/>
      <c r="D379" s="76" t="s">
        <v>959</v>
      </c>
      <c r="E379" s="77">
        <f t="shared" si="5"/>
        <v>1267600</v>
      </c>
      <c r="F379" s="81">
        <v>150000</v>
      </c>
      <c r="G379" s="81">
        <v>1000000</v>
      </c>
      <c r="H379" s="82">
        <v>117600</v>
      </c>
      <c r="J379" s="1"/>
    </row>
    <row r="380" spans="1:10" s="30" customFormat="1" x14ac:dyDescent="0.3">
      <c r="A380" s="143">
        <v>50</v>
      </c>
      <c r="B380" s="141" t="s">
        <v>453</v>
      </c>
      <c r="C380" s="141" t="s">
        <v>63</v>
      </c>
      <c r="D380" s="76" t="s">
        <v>545</v>
      </c>
      <c r="E380" s="77">
        <f t="shared" si="5"/>
        <v>1260600</v>
      </c>
      <c r="F380" s="81">
        <v>81000</v>
      </c>
      <c r="G380" s="81">
        <v>1050000</v>
      </c>
      <c r="H380" s="82">
        <v>129600</v>
      </c>
      <c r="J380" s="1"/>
    </row>
    <row r="381" spans="1:10" s="30" customFormat="1" x14ac:dyDescent="0.3">
      <c r="A381" s="143"/>
      <c r="B381" s="141"/>
      <c r="C381" s="141"/>
      <c r="D381" s="76" t="s">
        <v>93</v>
      </c>
      <c r="E381" s="77">
        <f t="shared" si="5"/>
        <v>1996493</v>
      </c>
      <c r="F381" s="81">
        <v>216000</v>
      </c>
      <c r="G381" s="81">
        <v>1440000</v>
      </c>
      <c r="H381" s="82">
        <v>340493</v>
      </c>
      <c r="J381" s="1"/>
    </row>
    <row r="382" spans="1:10" s="30" customFormat="1" x14ac:dyDescent="0.3">
      <c r="A382" s="143"/>
      <c r="B382" s="141"/>
      <c r="C382" s="141"/>
      <c r="D382" s="76" t="s">
        <v>1049</v>
      </c>
      <c r="E382" s="77">
        <f t="shared" si="5"/>
        <v>34985037</v>
      </c>
      <c r="F382" s="81">
        <v>34985037</v>
      </c>
      <c r="G382" s="81"/>
      <c r="H382" s="82"/>
      <c r="J382" s="1"/>
    </row>
    <row r="383" spans="1:10" s="30" customFormat="1" x14ac:dyDescent="0.3">
      <c r="A383" s="143"/>
      <c r="B383" s="141"/>
      <c r="C383" s="141"/>
      <c r="D383" s="76" t="s">
        <v>960</v>
      </c>
      <c r="E383" s="77">
        <f t="shared" si="5"/>
        <v>2180605</v>
      </c>
      <c r="F383" s="81">
        <v>120000</v>
      </c>
      <c r="G383" s="81">
        <v>1050000</v>
      </c>
      <c r="H383" s="82">
        <v>1010605</v>
      </c>
      <c r="J383" s="1"/>
    </row>
    <row r="384" spans="1:10" s="30" customFormat="1" x14ac:dyDescent="0.3">
      <c r="A384" s="143">
        <v>51</v>
      </c>
      <c r="B384" s="141" t="s">
        <v>707</v>
      </c>
      <c r="C384" s="141" t="s">
        <v>53</v>
      </c>
      <c r="D384" s="76" t="s">
        <v>961</v>
      </c>
      <c r="E384" s="77">
        <f t="shared" si="5"/>
        <v>2635552</v>
      </c>
      <c r="F384" s="81">
        <v>405000</v>
      </c>
      <c r="G384" s="81">
        <v>2080000</v>
      </c>
      <c r="H384" s="82">
        <v>150552</v>
      </c>
      <c r="J384" s="1"/>
    </row>
    <row r="385" spans="1:10" s="30" customFormat="1" x14ac:dyDescent="0.3">
      <c r="A385" s="143"/>
      <c r="B385" s="141"/>
      <c r="C385" s="141"/>
      <c r="D385" s="76" t="s">
        <v>1048</v>
      </c>
      <c r="E385" s="77">
        <f t="shared" si="5"/>
        <v>2165597</v>
      </c>
      <c r="F385" s="81">
        <v>189000</v>
      </c>
      <c r="G385" s="81">
        <v>1460000</v>
      </c>
      <c r="H385" s="82">
        <v>516597</v>
      </c>
      <c r="J385" s="1"/>
    </row>
    <row r="386" spans="1:10" s="30" customFormat="1" x14ac:dyDescent="0.3">
      <c r="A386" s="143"/>
      <c r="B386" s="141"/>
      <c r="C386" s="141"/>
      <c r="D386" s="76" t="s">
        <v>414</v>
      </c>
      <c r="E386" s="77">
        <f t="shared" si="5"/>
        <v>983000</v>
      </c>
      <c r="F386" s="81">
        <v>81000</v>
      </c>
      <c r="G386" s="81">
        <v>690000</v>
      </c>
      <c r="H386" s="82">
        <v>212000</v>
      </c>
      <c r="J386" s="1"/>
    </row>
    <row r="387" spans="1:10" s="30" customFormat="1" x14ac:dyDescent="0.3">
      <c r="A387" s="143"/>
      <c r="B387" s="141"/>
      <c r="C387" s="141"/>
      <c r="D387" s="76" t="s">
        <v>962</v>
      </c>
      <c r="E387" s="77">
        <f t="shared" si="5"/>
        <v>867000</v>
      </c>
      <c r="F387" s="81">
        <v>54000</v>
      </c>
      <c r="G387" s="81">
        <v>600000</v>
      </c>
      <c r="H387" s="82">
        <v>213000</v>
      </c>
      <c r="J387" s="1"/>
    </row>
    <row r="388" spans="1:10" s="30" customFormat="1" x14ac:dyDescent="0.3">
      <c r="A388" s="143"/>
      <c r="B388" s="141"/>
      <c r="C388" s="141"/>
      <c r="D388" s="76" t="s">
        <v>194</v>
      </c>
      <c r="E388" s="77">
        <f t="shared" si="5"/>
        <v>517920</v>
      </c>
      <c r="F388" s="81">
        <v>54000</v>
      </c>
      <c r="G388" s="81">
        <v>330000</v>
      </c>
      <c r="H388" s="82">
        <v>133920</v>
      </c>
      <c r="J388" s="1"/>
    </row>
    <row r="389" spans="1:10" s="30" customFormat="1" x14ac:dyDescent="0.3">
      <c r="A389" s="143"/>
      <c r="B389" s="141"/>
      <c r="C389" s="141"/>
      <c r="D389" s="76" t="s">
        <v>963</v>
      </c>
      <c r="E389" s="77">
        <f t="shared" si="5"/>
        <v>1585186</v>
      </c>
      <c r="F389" s="81">
        <v>135000</v>
      </c>
      <c r="G389" s="81">
        <v>1270000</v>
      </c>
      <c r="H389" s="82">
        <v>180186</v>
      </c>
      <c r="J389" s="1"/>
    </row>
    <row r="390" spans="1:10" x14ac:dyDescent="0.3">
      <c r="A390" s="143"/>
      <c r="B390" s="141"/>
      <c r="C390" s="141"/>
      <c r="D390" s="76" t="s">
        <v>437</v>
      </c>
      <c r="E390" s="77">
        <f t="shared" si="5"/>
        <v>595000</v>
      </c>
      <c r="F390" s="81">
        <v>27000</v>
      </c>
      <c r="G390" s="81">
        <v>220000</v>
      </c>
      <c r="H390" s="82">
        <v>348000</v>
      </c>
    </row>
    <row r="391" spans="1:10" x14ac:dyDescent="0.3">
      <c r="A391" s="143"/>
      <c r="B391" s="141"/>
      <c r="C391" s="141"/>
      <c r="D391" s="76" t="s">
        <v>708</v>
      </c>
      <c r="E391" s="77">
        <f t="shared" si="5"/>
        <v>1814350</v>
      </c>
      <c r="F391" s="81">
        <v>180000</v>
      </c>
      <c r="G391" s="81">
        <v>1350000</v>
      </c>
      <c r="H391" s="82">
        <v>284350</v>
      </c>
    </row>
    <row r="392" spans="1:10" x14ac:dyDescent="0.3">
      <c r="A392" s="143"/>
      <c r="B392" s="141"/>
      <c r="C392" s="141"/>
      <c r="D392" s="76" t="s">
        <v>964</v>
      </c>
      <c r="E392" s="77">
        <f t="shared" ref="E392:E455" si="6">+F392+G392+H392</f>
        <v>2781600</v>
      </c>
      <c r="F392" s="81">
        <v>330000</v>
      </c>
      <c r="G392" s="81">
        <v>2250000</v>
      </c>
      <c r="H392" s="82">
        <v>201600</v>
      </c>
    </row>
    <row r="393" spans="1:10" x14ac:dyDescent="0.3">
      <c r="A393" s="143"/>
      <c r="B393" s="141"/>
      <c r="C393" s="141"/>
      <c r="D393" s="76" t="s">
        <v>965</v>
      </c>
      <c r="E393" s="77">
        <f t="shared" si="6"/>
        <v>1923800</v>
      </c>
      <c r="F393" s="81">
        <v>330000</v>
      </c>
      <c r="G393" s="81">
        <v>1460000</v>
      </c>
      <c r="H393" s="82">
        <v>133800</v>
      </c>
    </row>
    <row r="394" spans="1:10" x14ac:dyDescent="0.3">
      <c r="A394" s="143"/>
      <c r="B394" s="141"/>
      <c r="C394" s="141"/>
      <c r="D394" s="76" t="s">
        <v>966</v>
      </c>
      <c r="E394" s="77">
        <f t="shared" si="6"/>
        <v>1149000</v>
      </c>
      <c r="F394" s="81">
        <v>270000</v>
      </c>
      <c r="G394" s="81">
        <v>720000</v>
      </c>
      <c r="H394" s="82">
        <v>159000</v>
      </c>
    </row>
    <row r="395" spans="1:10" x14ac:dyDescent="0.3">
      <c r="A395" s="143">
        <v>52</v>
      </c>
      <c r="B395" s="141" t="s">
        <v>637</v>
      </c>
      <c r="C395" s="141" t="s">
        <v>58</v>
      </c>
      <c r="D395" s="76" t="s">
        <v>543</v>
      </c>
      <c r="E395" s="77">
        <f t="shared" si="6"/>
        <v>3820280</v>
      </c>
      <c r="F395" s="81">
        <v>120000</v>
      </c>
      <c r="G395" s="81">
        <v>2800000</v>
      </c>
      <c r="H395" s="82">
        <v>900280</v>
      </c>
    </row>
    <row r="396" spans="1:10" x14ac:dyDescent="0.3">
      <c r="A396" s="143"/>
      <c r="B396" s="141"/>
      <c r="C396" s="141"/>
      <c r="D396" s="76" t="s">
        <v>872</v>
      </c>
      <c r="E396" s="77">
        <f t="shared" si="6"/>
        <v>672000</v>
      </c>
      <c r="F396" s="81">
        <v>30000</v>
      </c>
      <c r="G396" s="81">
        <v>350000</v>
      </c>
      <c r="H396" s="82">
        <v>292000</v>
      </c>
    </row>
    <row r="397" spans="1:10" x14ac:dyDescent="0.3">
      <c r="A397" s="143"/>
      <c r="B397" s="141"/>
      <c r="C397" s="141"/>
      <c r="D397" s="76" t="s">
        <v>967</v>
      </c>
      <c r="E397" s="77">
        <f t="shared" si="6"/>
        <v>1825597</v>
      </c>
      <c r="F397" s="81">
        <v>135000</v>
      </c>
      <c r="G397" s="81">
        <v>1030000</v>
      </c>
      <c r="H397" s="82">
        <v>660597</v>
      </c>
    </row>
    <row r="398" spans="1:10" x14ac:dyDescent="0.3">
      <c r="A398" s="143"/>
      <c r="B398" s="141"/>
      <c r="C398" s="141"/>
      <c r="D398" s="76" t="s">
        <v>968</v>
      </c>
      <c r="E398" s="77">
        <f t="shared" si="6"/>
        <v>1920000</v>
      </c>
      <c r="F398" s="81">
        <v>120000</v>
      </c>
      <c r="G398" s="81">
        <v>1800000</v>
      </c>
      <c r="H398" s="82"/>
    </row>
    <row r="399" spans="1:10" x14ac:dyDescent="0.3">
      <c r="A399" s="143"/>
      <c r="B399" s="141"/>
      <c r="C399" s="141"/>
      <c r="D399" s="76" t="s">
        <v>867</v>
      </c>
      <c r="E399" s="77">
        <f t="shared" si="6"/>
        <v>1991989</v>
      </c>
      <c r="F399" s="81">
        <v>120000</v>
      </c>
      <c r="G399" s="81">
        <v>1400000</v>
      </c>
      <c r="H399" s="82">
        <v>471989</v>
      </c>
    </row>
    <row r="400" spans="1:10" x14ac:dyDescent="0.3">
      <c r="A400" s="143">
        <v>53</v>
      </c>
      <c r="B400" s="141" t="s">
        <v>634</v>
      </c>
      <c r="C400" s="141" t="s">
        <v>57</v>
      </c>
      <c r="D400" s="76" t="s">
        <v>971</v>
      </c>
      <c r="E400" s="77">
        <f t="shared" si="6"/>
        <v>589530</v>
      </c>
      <c r="F400" s="81">
        <v>120000</v>
      </c>
      <c r="G400" s="81">
        <v>240000</v>
      </c>
      <c r="H400" s="82">
        <v>229530</v>
      </c>
    </row>
    <row r="401" spans="1:9" x14ac:dyDescent="0.3">
      <c r="A401" s="143"/>
      <c r="B401" s="141"/>
      <c r="C401" s="141"/>
      <c r="D401" s="76" t="s">
        <v>123</v>
      </c>
      <c r="E401" s="77">
        <f t="shared" si="6"/>
        <v>1294317</v>
      </c>
      <c r="F401" s="81">
        <v>81000</v>
      </c>
      <c r="G401" s="81">
        <v>690000</v>
      </c>
      <c r="H401" s="82">
        <v>523317</v>
      </c>
    </row>
    <row r="402" spans="1:9" x14ac:dyDescent="0.3">
      <c r="A402" s="143"/>
      <c r="B402" s="141"/>
      <c r="C402" s="141"/>
      <c r="D402" s="76" t="s">
        <v>969</v>
      </c>
      <c r="E402" s="77">
        <f t="shared" si="6"/>
        <v>1782055</v>
      </c>
      <c r="F402" s="81">
        <v>120000</v>
      </c>
      <c r="G402" s="81">
        <v>800000</v>
      </c>
      <c r="H402" s="82">
        <v>862055</v>
      </c>
    </row>
    <row r="403" spans="1:9" x14ac:dyDescent="0.3">
      <c r="A403" s="143"/>
      <c r="B403" s="141"/>
      <c r="C403" s="141"/>
      <c r="D403" s="76" t="s">
        <v>970</v>
      </c>
      <c r="E403" s="77">
        <f t="shared" si="6"/>
        <v>757450</v>
      </c>
      <c r="F403" s="81">
        <v>180000</v>
      </c>
      <c r="G403" s="81">
        <v>360000</v>
      </c>
      <c r="H403" s="82">
        <v>217450</v>
      </c>
    </row>
    <row r="404" spans="1:9" ht="31.5" x14ac:dyDescent="0.3">
      <c r="A404" s="86">
        <v>54</v>
      </c>
      <c r="B404" s="87" t="s">
        <v>1096</v>
      </c>
      <c r="C404" s="87" t="s">
        <v>55</v>
      </c>
      <c r="D404" s="76" t="s">
        <v>972</v>
      </c>
      <c r="E404" s="77">
        <f t="shared" si="6"/>
        <v>1925597</v>
      </c>
      <c r="F404" s="81">
        <v>135000</v>
      </c>
      <c r="G404" s="81">
        <v>1130000</v>
      </c>
      <c r="H404" s="82">
        <v>660597</v>
      </c>
    </row>
    <row r="405" spans="1:9" x14ac:dyDescent="0.3">
      <c r="A405" s="143">
        <v>55</v>
      </c>
      <c r="B405" s="141" t="s">
        <v>421</v>
      </c>
      <c r="C405" s="141" t="s">
        <v>422</v>
      </c>
      <c r="D405" s="76" t="s">
        <v>326</v>
      </c>
      <c r="E405" s="77">
        <f t="shared" si="6"/>
        <v>414240</v>
      </c>
      <c r="F405" s="81">
        <v>54000</v>
      </c>
      <c r="G405" s="81">
        <v>330000</v>
      </c>
      <c r="H405" s="82">
        <v>30240</v>
      </c>
    </row>
    <row r="406" spans="1:9" x14ac:dyDescent="0.3">
      <c r="A406" s="143"/>
      <c r="B406" s="141"/>
      <c r="C406" s="141"/>
      <c r="D406" s="76" t="s">
        <v>423</v>
      </c>
      <c r="E406" s="77">
        <f t="shared" si="6"/>
        <v>6295960</v>
      </c>
      <c r="F406" s="81">
        <v>675000</v>
      </c>
      <c r="G406" s="81">
        <v>5500000</v>
      </c>
      <c r="H406" s="82">
        <v>120960</v>
      </c>
    </row>
    <row r="407" spans="1:9" x14ac:dyDescent="0.3">
      <c r="A407" s="143">
        <v>56</v>
      </c>
      <c r="B407" s="141" t="s">
        <v>424</v>
      </c>
      <c r="C407" s="141" t="s">
        <v>425</v>
      </c>
      <c r="D407" s="76" t="s">
        <v>426</v>
      </c>
      <c r="E407" s="77">
        <f t="shared" si="6"/>
        <v>7893480</v>
      </c>
      <c r="F407" s="81">
        <v>837000</v>
      </c>
      <c r="G407" s="81">
        <v>6600000</v>
      </c>
      <c r="H407" s="82">
        <v>456480</v>
      </c>
    </row>
    <row r="408" spans="1:9" x14ac:dyDescent="0.3">
      <c r="A408" s="143"/>
      <c r="B408" s="141"/>
      <c r="C408" s="141"/>
      <c r="D408" s="76" t="s">
        <v>630</v>
      </c>
      <c r="E408" s="77">
        <f t="shared" si="6"/>
        <v>5543040</v>
      </c>
      <c r="F408" s="81">
        <v>900000</v>
      </c>
      <c r="G408" s="81">
        <v>4320000</v>
      </c>
      <c r="H408" s="82">
        <v>323040</v>
      </c>
    </row>
    <row r="409" spans="1:9" x14ac:dyDescent="0.3">
      <c r="A409" s="143">
        <v>57</v>
      </c>
      <c r="B409" s="141" t="s">
        <v>557</v>
      </c>
      <c r="C409" s="141" t="s">
        <v>558</v>
      </c>
      <c r="D409" s="76" t="s">
        <v>560</v>
      </c>
      <c r="E409" s="77">
        <f t="shared" si="6"/>
        <v>453880</v>
      </c>
      <c r="F409" s="81">
        <v>27000</v>
      </c>
      <c r="G409" s="81">
        <v>280000</v>
      </c>
      <c r="H409" s="82">
        <v>146880</v>
      </c>
    </row>
    <row r="410" spans="1:9" x14ac:dyDescent="0.3">
      <c r="A410" s="143"/>
      <c r="B410" s="141"/>
      <c r="C410" s="141"/>
      <c r="D410" s="76" t="s">
        <v>559</v>
      </c>
      <c r="E410" s="77">
        <f t="shared" si="6"/>
        <v>510824</v>
      </c>
      <c r="F410" s="81">
        <v>108000</v>
      </c>
      <c r="G410" s="81"/>
      <c r="H410" s="82">
        <v>402824</v>
      </c>
    </row>
    <row r="411" spans="1:9" x14ac:dyDescent="0.3">
      <c r="A411" s="143"/>
      <c r="B411" s="141"/>
      <c r="C411" s="141"/>
      <c r="D411" s="76" t="s">
        <v>630</v>
      </c>
      <c r="E411" s="77">
        <f t="shared" si="6"/>
        <v>7972460</v>
      </c>
      <c r="F411" s="81">
        <v>900000</v>
      </c>
      <c r="G411" s="81">
        <v>6523160</v>
      </c>
      <c r="H411" s="82">
        <v>549300</v>
      </c>
    </row>
    <row r="412" spans="1:9" x14ac:dyDescent="0.3">
      <c r="A412" s="143"/>
      <c r="B412" s="141"/>
      <c r="C412" s="141"/>
      <c r="D412" s="76" t="s">
        <v>973</v>
      </c>
      <c r="E412" s="77">
        <f t="shared" si="6"/>
        <v>2700000</v>
      </c>
      <c r="F412" s="81">
        <v>570000</v>
      </c>
      <c r="G412" s="81">
        <v>2130000</v>
      </c>
      <c r="H412" s="82"/>
    </row>
    <row r="413" spans="1:9" x14ac:dyDescent="0.3">
      <c r="A413" s="143"/>
      <c r="B413" s="141"/>
      <c r="C413" s="141"/>
      <c r="D413" s="76" t="s">
        <v>974</v>
      </c>
      <c r="E413" s="77">
        <f t="shared" si="6"/>
        <v>322000</v>
      </c>
      <c r="F413" s="81">
        <v>30000</v>
      </c>
      <c r="G413" s="81"/>
      <c r="H413" s="82">
        <v>292000</v>
      </c>
    </row>
    <row r="414" spans="1:9" x14ac:dyDescent="0.3">
      <c r="A414" s="143">
        <v>58</v>
      </c>
      <c r="B414" s="141" t="s">
        <v>724</v>
      </c>
      <c r="C414" s="141" t="s">
        <v>427</v>
      </c>
      <c r="D414" s="76" t="s">
        <v>428</v>
      </c>
      <c r="E414" s="77">
        <f t="shared" si="6"/>
        <v>8222782</v>
      </c>
      <c r="F414" s="81">
        <v>837000</v>
      </c>
      <c r="G414" s="81">
        <v>6820000</v>
      </c>
      <c r="H414" s="82">
        <v>565782</v>
      </c>
      <c r="I414" s="62"/>
    </row>
    <row r="415" spans="1:9" x14ac:dyDescent="0.3">
      <c r="A415" s="143"/>
      <c r="B415" s="141"/>
      <c r="C415" s="141"/>
      <c r="D415" s="76" t="s">
        <v>630</v>
      </c>
      <c r="E415" s="77">
        <f t="shared" si="6"/>
        <v>9195600</v>
      </c>
      <c r="F415" s="81">
        <v>900000</v>
      </c>
      <c r="G415" s="81">
        <v>8220000</v>
      </c>
      <c r="H415" s="82">
        <v>75600</v>
      </c>
      <c r="I415" s="62"/>
    </row>
    <row r="416" spans="1:9" x14ac:dyDescent="0.3">
      <c r="A416" s="143">
        <v>59</v>
      </c>
      <c r="B416" s="141" t="s">
        <v>667</v>
      </c>
      <c r="C416" s="141" t="s">
        <v>431</v>
      </c>
      <c r="D416" s="76" t="s">
        <v>1075</v>
      </c>
      <c r="E416" s="77">
        <f t="shared" si="6"/>
        <v>945168</v>
      </c>
      <c r="F416" s="81">
        <v>108000</v>
      </c>
      <c r="G416" s="81">
        <v>708000</v>
      </c>
      <c r="H416" s="82">
        <v>129168</v>
      </c>
    </row>
    <row r="417" spans="1:10" x14ac:dyDescent="0.3">
      <c r="A417" s="143"/>
      <c r="B417" s="141"/>
      <c r="C417" s="141"/>
      <c r="D417" s="76" t="s">
        <v>1076</v>
      </c>
      <c r="E417" s="77">
        <f t="shared" si="6"/>
        <v>11644000</v>
      </c>
      <c r="F417" s="81">
        <v>9277800</v>
      </c>
      <c r="G417" s="81">
        <v>2366200</v>
      </c>
      <c r="H417" s="82"/>
    </row>
    <row r="418" spans="1:10" x14ac:dyDescent="0.3">
      <c r="A418" s="143"/>
      <c r="B418" s="141"/>
      <c r="C418" s="141"/>
      <c r="D418" s="76" t="s">
        <v>769</v>
      </c>
      <c r="E418" s="77">
        <f t="shared" si="6"/>
        <v>2474126</v>
      </c>
      <c r="F418" s="81">
        <v>90000</v>
      </c>
      <c r="G418" s="81">
        <v>900000</v>
      </c>
      <c r="H418" s="82">
        <v>1484126</v>
      </c>
    </row>
    <row r="419" spans="1:10" x14ac:dyDescent="0.3">
      <c r="A419" s="143"/>
      <c r="B419" s="141"/>
      <c r="C419" s="141"/>
      <c r="D419" s="76" t="s">
        <v>975</v>
      </c>
      <c r="E419" s="77">
        <f t="shared" si="6"/>
        <v>2735619</v>
      </c>
      <c r="F419" s="81">
        <v>150000</v>
      </c>
      <c r="G419" s="81">
        <v>1800000</v>
      </c>
      <c r="H419" s="82">
        <v>785619</v>
      </c>
    </row>
    <row r="420" spans="1:10" x14ac:dyDescent="0.3">
      <c r="A420" s="143">
        <v>60</v>
      </c>
      <c r="B420" s="141" t="s">
        <v>433</v>
      </c>
      <c r="C420" s="141" t="s">
        <v>410</v>
      </c>
      <c r="D420" s="76" t="s">
        <v>469</v>
      </c>
      <c r="E420" s="77">
        <f t="shared" si="6"/>
        <v>384000</v>
      </c>
      <c r="F420" s="81">
        <v>54000</v>
      </c>
      <c r="G420" s="81">
        <v>330000</v>
      </c>
      <c r="H420" s="82"/>
    </row>
    <row r="421" spans="1:10" x14ac:dyDescent="0.3">
      <c r="A421" s="143"/>
      <c r="B421" s="141"/>
      <c r="C421" s="141"/>
      <c r="D421" s="76" t="s">
        <v>527</v>
      </c>
      <c r="E421" s="77">
        <f t="shared" si="6"/>
        <v>297000</v>
      </c>
      <c r="F421" s="81">
        <v>27000</v>
      </c>
      <c r="G421" s="81">
        <v>270000</v>
      </c>
      <c r="H421" s="82"/>
    </row>
    <row r="422" spans="1:10" x14ac:dyDescent="0.3">
      <c r="A422" s="143"/>
      <c r="B422" s="141"/>
      <c r="C422" s="141"/>
      <c r="D422" s="76" t="s">
        <v>976</v>
      </c>
      <c r="E422" s="77">
        <f t="shared" si="6"/>
        <v>681000</v>
      </c>
      <c r="F422" s="81">
        <v>81000</v>
      </c>
      <c r="G422" s="81">
        <v>600000</v>
      </c>
      <c r="H422" s="82"/>
    </row>
    <row r="423" spans="1:10" x14ac:dyDescent="0.3">
      <c r="A423" s="143"/>
      <c r="B423" s="141"/>
      <c r="C423" s="141"/>
      <c r="D423" s="76" t="s">
        <v>889</v>
      </c>
      <c r="E423" s="77">
        <f t="shared" si="6"/>
        <v>420000</v>
      </c>
      <c r="F423" s="81">
        <v>60000</v>
      </c>
      <c r="G423" s="81">
        <v>360000</v>
      </c>
      <c r="H423" s="82"/>
    </row>
    <row r="424" spans="1:10" x14ac:dyDescent="0.3">
      <c r="A424" s="143">
        <v>61</v>
      </c>
      <c r="B424" s="141" t="s">
        <v>546</v>
      </c>
      <c r="C424" s="141" t="s">
        <v>547</v>
      </c>
      <c r="D424" s="76" t="s">
        <v>977</v>
      </c>
      <c r="E424" s="77">
        <f t="shared" si="6"/>
        <v>418368</v>
      </c>
      <c r="F424" s="81">
        <v>54000</v>
      </c>
      <c r="G424" s="81">
        <v>300000</v>
      </c>
      <c r="H424" s="82">
        <v>64368</v>
      </c>
    </row>
    <row r="425" spans="1:10" x14ac:dyDescent="0.3">
      <c r="A425" s="143"/>
      <c r="B425" s="141"/>
      <c r="C425" s="141"/>
      <c r="D425" s="76" t="s">
        <v>978</v>
      </c>
      <c r="E425" s="77">
        <f t="shared" si="6"/>
        <v>1182000</v>
      </c>
      <c r="F425" s="81">
        <v>360000</v>
      </c>
      <c r="G425" s="81">
        <v>660000</v>
      </c>
      <c r="H425" s="82">
        <v>162000</v>
      </c>
    </row>
    <row r="426" spans="1:10" s="30" customFormat="1" ht="31.5" x14ac:dyDescent="0.3">
      <c r="A426" s="86">
        <v>62</v>
      </c>
      <c r="B426" s="87" t="s">
        <v>444</v>
      </c>
      <c r="C426" s="87" t="s">
        <v>445</v>
      </c>
      <c r="D426" s="76" t="s">
        <v>285</v>
      </c>
      <c r="E426" s="77">
        <f t="shared" si="6"/>
        <v>2891760</v>
      </c>
      <c r="F426" s="81">
        <v>243000</v>
      </c>
      <c r="G426" s="81">
        <v>2170000</v>
      </c>
      <c r="H426" s="82">
        <v>478760</v>
      </c>
      <c r="J426" s="1"/>
    </row>
    <row r="427" spans="1:10" s="30" customFormat="1" x14ac:dyDescent="0.3">
      <c r="A427" s="143">
        <v>63</v>
      </c>
      <c r="B427" s="141" t="s">
        <v>739</v>
      </c>
      <c r="C427" s="141" t="s">
        <v>427</v>
      </c>
      <c r="D427" s="76" t="s">
        <v>280</v>
      </c>
      <c r="E427" s="77">
        <f t="shared" si="6"/>
        <v>363744</v>
      </c>
      <c r="F427" s="81">
        <v>108000</v>
      </c>
      <c r="G427" s="81">
        <v>216000</v>
      </c>
      <c r="H427" s="82">
        <v>39744</v>
      </c>
      <c r="J427" s="1"/>
    </row>
    <row r="428" spans="1:10" s="30" customFormat="1" x14ac:dyDescent="0.3">
      <c r="A428" s="143"/>
      <c r="B428" s="141"/>
      <c r="C428" s="141"/>
      <c r="D428" s="76" t="s">
        <v>448</v>
      </c>
      <c r="E428" s="77">
        <f t="shared" si="6"/>
        <v>444744</v>
      </c>
      <c r="F428" s="81">
        <v>135000</v>
      </c>
      <c r="G428" s="81">
        <v>270000</v>
      </c>
      <c r="H428" s="82">
        <v>39744</v>
      </c>
      <c r="J428" s="1"/>
    </row>
    <row r="429" spans="1:10" s="30" customFormat="1" x14ac:dyDescent="0.3">
      <c r="A429" s="143"/>
      <c r="B429" s="141"/>
      <c r="C429" s="141"/>
      <c r="D429" s="76" t="s">
        <v>630</v>
      </c>
      <c r="E429" s="77">
        <f t="shared" si="6"/>
        <v>4016880</v>
      </c>
      <c r="F429" s="81">
        <v>900000</v>
      </c>
      <c r="G429" s="81">
        <v>3000000</v>
      </c>
      <c r="H429" s="82">
        <v>116880</v>
      </c>
      <c r="J429" s="1"/>
    </row>
    <row r="430" spans="1:10" s="30" customFormat="1" x14ac:dyDescent="0.3">
      <c r="A430" s="143"/>
      <c r="B430" s="141"/>
      <c r="C430" s="141"/>
      <c r="D430" s="76" t="s">
        <v>979</v>
      </c>
      <c r="E430" s="77">
        <f t="shared" si="6"/>
        <v>6356300</v>
      </c>
      <c r="F430" s="81">
        <v>1048500</v>
      </c>
      <c r="G430" s="81">
        <v>4970000</v>
      </c>
      <c r="H430" s="82">
        <v>337800</v>
      </c>
      <c r="J430" s="1"/>
    </row>
    <row r="431" spans="1:10" s="30" customFormat="1" x14ac:dyDescent="0.3">
      <c r="A431" s="143">
        <v>64</v>
      </c>
      <c r="B431" s="141" t="s">
        <v>447</v>
      </c>
      <c r="C431" s="141" t="s">
        <v>427</v>
      </c>
      <c r="D431" s="76" t="s">
        <v>448</v>
      </c>
      <c r="E431" s="77">
        <f t="shared" si="6"/>
        <v>444744</v>
      </c>
      <c r="F431" s="81">
        <v>135000</v>
      </c>
      <c r="G431" s="81">
        <v>270000</v>
      </c>
      <c r="H431" s="82">
        <v>39744</v>
      </c>
      <c r="J431" s="1"/>
    </row>
    <row r="432" spans="1:10" s="30" customFormat="1" x14ac:dyDescent="0.3">
      <c r="A432" s="143"/>
      <c r="B432" s="141"/>
      <c r="C432" s="141"/>
      <c r="D432" s="76" t="s">
        <v>280</v>
      </c>
      <c r="E432" s="77">
        <f t="shared" si="6"/>
        <v>363744</v>
      </c>
      <c r="F432" s="81">
        <v>108000</v>
      </c>
      <c r="G432" s="81">
        <v>216000</v>
      </c>
      <c r="H432" s="82">
        <v>39744</v>
      </c>
      <c r="J432" s="1"/>
    </row>
    <row r="433" spans="1:10" s="30" customFormat="1" x14ac:dyDescent="0.3">
      <c r="A433" s="143"/>
      <c r="B433" s="141"/>
      <c r="C433" s="141"/>
      <c r="D433" s="76" t="s">
        <v>1008</v>
      </c>
      <c r="E433" s="77">
        <f t="shared" si="6"/>
        <v>4273800</v>
      </c>
      <c r="F433" s="81">
        <v>360000</v>
      </c>
      <c r="G433" s="81">
        <v>3576000</v>
      </c>
      <c r="H433" s="82">
        <v>337800</v>
      </c>
      <c r="J433" s="1"/>
    </row>
    <row r="434" spans="1:10" s="30" customFormat="1" x14ac:dyDescent="0.3">
      <c r="A434" s="143"/>
      <c r="B434" s="141"/>
      <c r="C434" s="141"/>
      <c r="D434" s="76" t="s">
        <v>980</v>
      </c>
      <c r="E434" s="77">
        <f t="shared" si="6"/>
        <v>1499400</v>
      </c>
      <c r="F434" s="81">
        <v>120000</v>
      </c>
      <c r="G434" s="81">
        <v>1200000</v>
      </c>
      <c r="H434" s="82">
        <v>179400</v>
      </c>
      <c r="J434" s="1"/>
    </row>
    <row r="435" spans="1:10" s="30" customFormat="1" x14ac:dyDescent="0.3">
      <c r="A435" s="143">
        <v>65</v>
      </c>
      <c r="B435" s="141" t="s">
        <v>549</v>
      </c>
      <c r="C435" s="141" t="s">
        <v>550</v>
      </c>
      <c r="D435" s="76" t="s">
        <v>1077</v>
      </c>
      <c r="E435" s="77">
        <f t="shared" si="6"/>
        <v>788224</v>
      </c>
      <c r="F435" s="81">
        <v>54000</v>
      </c>
      <c r="G435" s="81">
        <v>580000</v>
      </c>
      <c r="H435" s="82">
        <v>154224</v>
      </c>
      <c r="J435" s="1"/>
    </row>
    <row r="436" spans="1:10" s="30" customFormat="1" x14ac:dyDescent="0.3">
      <c r="A436" s="143"/>
      <c r="B436" s="141"/>
      <c r="C436" s="141"/>
      <c r="D436" s="76" t="s">
        <v>560</v>
      </c>
      <c r="E436" s="77">
        <f t="shared" si="6"/>
        <v>453880</v>
      </c>
      <c r="F436" s="81">
        <v>27000</v>
      </c>
      <c r="G436" s="81">
        <v>280000</v>
      </c>
      <c r="H436" s="82">
        <v>146880</v>
      </c>
      <c r="J436" s="1"/>
    </row>
    <row r="437" spans="1:10" s="30" customFormat="1" x14ac:dyDescent="0.3">
      <c r="A437" s="143"/>
      <c r="B437" s="141"/>
      <c r="C437" s="141"/>
      <c r="D437" s="76" t="s">
        <v>681</v>
      </c>
      <c r="E437" s="77">
        <f t="shared" si="6"/>
        <v>1464100</v>
      </c>
      <c r="F437" s="81">
        <v>150000</v>
      </c>
      <c r="G437" s="81">
        <v>980000</v>
      </c>
      <c r="H437" s="82">
        <v>334100</v>
      </c>
      <c r="J437" s="1"/>
    </row>
    <row r="438" spans="1:10" s="30" customFormat="1" x14ac:dyDescent="0.3">
      <c r="A438" s="143">
        <v>66</v>
      </c>
      <c r="B438" s="141" t="s">
        <v>553</v>
      </c>
      <c r="C438" s="141" t="s">
        <v>554</v>
      </c>
      <c r="D438" s="76" t="s">
        <v>555</v>
      </c>
      <c r="E438" s="77">
        <f t="shared" si="6"/>
        <v>1280360</v>
      </c>
      <c r="F438" s="81">
        <v>81000</v>
      </c>
      <c r="G438" s="81">
        <v>900000</v>
      </c>
      <c r="H438" s="82">
        <v>299360</v>
      </c>
      <c r="J438" s="1"/>
    </row>
    <row r="439" spans="1:10" s="30" customFormat="1" x14ac:dyDescent="0.3">
      <c r="A439" s="143"/>
      <c r="B439" s="141"/>
      <c r="C439" s="141"/>
      <c r="D439" s="76" t="s">
        <v>556</v>
      </c>
      <c r="E439" s="77">
        <f t="shared" si="6"/>
        <v>718276</v>
      </c>
      <c r="F439" s="81">
        <v>54000</v>
      </c>
      <c r="G439" s="81">
        <v>300000</v>
      </c>
      <c r="H439" s="82">
        <v>364276</v>
      </c>
      <c r="J439" s="1"/>
    </row>
    <row r="440" spans="1:10" s="30" customFormat="1" x14ac:dyDescent="0.3">
      <c r="A440" s="143"/>
      <c r="B440" s="141"/>
      <c r="C440" s="141"/>
      <c r="D440" s="76" t="s">
        <v>902</v>
      </c>
      <c r="E440" s="77">
        <f t="shared" si="6"/>
        <v>810000</v>
      </c>
      <c r="F440" s="81">
        <v>60000</v>
      </c>
      <c r="G440" s="81">
        <v>750000</v>
      </c>
      <c r="H440" s="82"/>
      <c r="J440" s="1"/>
    </row>
    <row r="441" spans="1:10" s="30" customFormat="1" x14ac:dyDescent="0.3">
      <c r="A441" s="143"/>
      <c r="B441" s="141"/>
      <c r="C441" s="141"/>
      <c r="D441" s="76" t="s">
        <v>756</v>
      </c>
      <c r="E441" s="77">
        <f t="shared" si="6"/>
        <v>425000</v>
      </c>
      <c r="F441" s="81">
        <v>30000</v>
      </c>
      <c r="G441" s="81"/>
      <c r="H441" s="82">
        <v>395000</v>
      </c>
      <c r="J441" s="1"/>
    </row>
    <row r="442" spans="1:10" s="30" customFormat="1" x14ac:dyDescent="0.3">
      <c r="A442" s="143"/>
      <c r="B442" s="141"/>
      <c r="C442" s="141"/>
      <c r="D442" s="76" t="s">
        <v>981</v>
      </c>
      <c r="E442" s="77">
        <f t="shared" si="6"/>
        <v>707000</v>
      </c>
      <c r="F442" s="81">
        <v>60000</v>
      </c>
      <c r="G442" s="81">
        <v>400000</v>
      </c>
      <c r="H442" s="82">
        <v>247000</v>
      </c>
      <c r="J442" s="1"/>
    </row>
    <row r="443" spans="1:10" s="30" customFormat="1" x14ac:dyDescent="0.3">
      <c r="A443" s="143">
        <v>67</v>
      </c>
      <c r="B443" s="141" t="s">
        <v>450</v>
      </c>
      <c r="C443" s="141" t="s">
        <v>451</v>
      </c>
      <c r="D443" s="76" t="s">
        <v>650</v>
      </c>
      <c r="E443" s="77">
        <f t="shared" si="6"/>
        <v>739976</v>
      </c>
      <c r="F443" s="81">
        <v>54000</v>
      </c>
      <c r="G443" s="81">
        <v>475000</v>
      </c>
      <c r="H443" s="82">
        <v>210976</v>
      </c>
      <c r="J443" s="1"/>
    </row>
    <row r="444" spans="1:10" s="30" customFormat="1" x14ac:dyDescent="0.3">
      <c r="A444" s="143"/>
      <c r="B444" s="141"/>
      <c r="C444" s="141"/>
      <c r="D444" s="76" t="s">
        <v>290</v>
      </c>
      <c r="E444" s="77">
        <f t="shared" si="6"/>
        <v>727000</v>
      </c>
      <c r="F444" s="81">
        <v>27000</v>
      </c>
      <c r="G444" s="81">
        <v>360000</v>
      </c>
      <c r="H444" s="82">
        <v>340000</v>
      </c>
      <c r="J444" s="1"/>
    </row>
    <row r="445" spans="1:10" s="30" customFormat="1" x14ac:dyDescent="0.3">
      <c r="A445" s="143"/>
      <c r="B445" s="141"/>
      <c r="C445" s="141"/>
      <c r="D445" s="76" t="s">
        <v>596</v>
      </c>
      <c r="E445" s="77">
        <f t="shared" si="6"/>
        <v>3811031</v>
      </c>
      <c r="F445" s="81">
        <v>300000</v>
      </c>
      <c r="G445" s="81">
        <v>2800000</v>
      </c>
      <c r="H445" s="82">
        <v>711031</v>
      </c>
      <c r="J445" s="1"/>
    </row>
    <row r="446" spans="1:10" s="30" customFormat="1" x14ac:dyDescent="0.3">
      <c r="A446" s="143"/>
      <c r="B446" s="141"/>
      <c r="C446" s="141"/>
      <c r="D446" s="76" t="s">
        <v>1047</v>
      </c>
      <c r="E446" s="77">
        <f t="shared" si="6"/>
        <v>897600</v>
      </c>
      <c r="F446" s="81">
        <v>108000</v>
      </c>
      <c r="G446" s="81">
        <v>660000</v>
      </c>
      <c r="H446" s="82">
        <v>129600</v>
      </c>
      <c r="J446" s="1"/>
    </row>
    <row r="447" spans="1:10" s="30" customFormat="1" x14ac:dyDescent="0.3">
      <c r="A447" s="143"/>
      <c r="B447" s="141"/>
      <c r="C447" s="141"/>
      <c r="D447" s="76" t="s">
        <v>647</v>
      </c>
      <c r="E447" s="77">
        <f t="shared" si="6"/>
        <v>854485</v>
      </c>
      <c r="F447" s="81">
        <v>90000</v>
      </c>
      <c r="G447" s="81">
        <v>400000</v>
      </c>
      <c r="H447" s="82">
        <v>364485</v>
      </c>
      <c r="J447" s="1"/>
    </row>
    <row r="448" spans="1:10" s="30" customFormat="1" x14ac:dyDescent="0.3">
      <c r="A448" s="143"/>
      <c r="B448" s="141"/>
      <c r="C448" s="141"/>
      <c r="D448" s="76" t="s">
        <v>190</v>
      </c>
      <c r="E448" s="77">
        <f t="shared" si="6"/>
        <v>2279796</v>
      </c>
      <c r="F448" s="81">
        <v>210000</v>
      </c>
      <c r="G448" s="81">
        <v>1510000</v>
      </c>
      <c r="H448" s="82">
        <v>559796</v>
      </c>
      <c r="J448" s="1"/>
    </row>
    <row r="449" spans="1:10" s="30" customFormat="1" x14ac:dyDescent="0.3">
      <c r="A449" s="143"/>
      <c r="B449" s="141"/>
      <c r="C449" s="141"/>
      <c r="D449" s="76" t="s">
        <v>648</v>
      </c>
      <c r="E449" s="77">
        <f t="shared" si="6"/>
        <v>1754696</v>
      </c>
      <c r="F449" s="81">
        <v>120000</v>
      </c>
      <c r="G449" s="81">
        <v>1000000</v>
      </c>
      <c r="H449" s="82">
        <v>634696</v>
      </c>
      <c r="J449" s="1"/>
    </row>
    <row r="450" spans="1:10" s="30" customFormat="1" x14ac:dyDescent="0.3">
      <c r="A450" s="143"/>
      <c r="B450" s="141"/>
      <c r="C450" s="141"/>
      <c r="D450" s="76" t="s">
        <v>651</v>
      </c>
      <c r="E450" s="77">
        <f t="shared" si="6"/>
        <v>4247817</v>
      </c>
      <c r="F450" s="81">
        <v>300000</v>
      </c>
      <c r="G450" s="81">
        <v>2500000</v>
      </c>
      <c r="H450" s="82">
        <v>1447817</v>
      </c>
      <c r="J450" s="1"/>
    </row>
    <row r="451" spans="1:10" s="30" customFormat="1" x14ac:dyDescent="0.3">
      <c r="A451" s="143"/>
      <c r="B451" s="141"/>
      <c r="C451" s="141"/>
      <c r="D451" s="76" t="s">
        <v>652</v>
      </c>
      <c r="E451" s="77">
        <f t="shared" si="6"/>
        <v>941079</v>
      </c>
      <c r="F451" s="81">
        <v>81000</v>
      </c>
      <c r="G451" s="81">
        <v>460000</v>
      </c>
      <c r="H451" s="82">
        <v>400079</v>
      </c>
      <c r="J451" s="1"/>
    </row>
    <row r="452" spans="1:10" s="30" customFormat="1" x14ac:dyDescent="0.3">
      <c r="A452" s="143"/>
      <c r="B452" s="141"/>
      <c r="C452" s="141"/>
      <c r="D452" s="76" t="s">
        <v>195</v>
      </c>
      <c r="E452" s="77">
        <f t="shared" si="6"/>
        <v>1020300</v>
      </c>
      <c r="F452" s="81">
        <v>90000</v>
      </c>
      <c r="G452" s="81">
        <v>750000</v>
      </c>
      <c r="H452" s="82">
        <v>180300</v>
      </c>
      <c r="J452" s="1"/>
    </row>
    <row r="453" spans="1:10" s="30" customFormat="1" x14ac:dyDescent="0.3">
      <c r="A453" s="143"/>
      <c r="B453" s="141"/>
      <c r="C453" s="141"/>
      <c r="D453" s="76" t="s">
        <v>755</v>
      </c>
      <c r="E453" s="77">
        <f t="shared" si="6"/>
        <v>468400</v>
      </c>
      <c r="F453" s="81">
        <v>30000</v>
      </c>
      <c r="G453" s="81">
        <v>280000</v>
      </c>
      <c r="H453" s="82">
        <v>158400</v>
      </c>
      <c r="J453" s="1"/>
    </row>
    <row r="454" spans="1:10" s="30" customFormat="1" x14ac:dyDescent="0.3">
      <c r="A454" s="143"/>
      <c r="B454" s="141"/>
      <c r="C454" s="141"/>
      <c r="D454" s="76" t="s">
        <v>768</v>
      </c>
      <c r="E454" s="77">
        <f t="shared" si="6"/>
        <v>1962085</v>
      </c>
      <c r="F454" s="81">
        <v>90000</v>
      </c>
      <c r="G454" s="81">
        <v>500000</v>
      </c>
      <c r="H454" s="82">
        <v>1372085</v>
      </c>
      <c r="J454" s="1"/>
    </row>
    <row r="455" spans="1:10" s="30" customFormat="1" x14ac:dyDescent="0.3">
      <c r="A455" s="143"/>
      <c r="B455" s="141"/>
      <c r="C455" s="141"/>
      <c r="D455" s="76" t="s">
        <v>772</v>
      </c>
      <c r="E455" s="77">
        <f t="shared" si="6"/>
        <v>1673596</v>
      </c>
      <c r="F455" s="81">
        <v>60000</v>
      </c>
      <c r="G455" s="81">
        <v>400000</v>
      </c>
      <c r="H455" s="82">
        <v>1213596</v>
      </c>
      <c r="J455" s="1"/>
    </row>
    <row r="456" spans="1:10" s="30" customFormat="1" x14ac:dyDescent="0.3">
      <c r="A456" s="143"/>
      <c r="B456" s="141"/>
      <c r="C456" s="141"/>
      <c r="D456" s="76" t="s">
        <v>982</v>
      </c>
      <c r="E456" s="77">
        <f t="shared" ref="E456:E519" si="7">+F456+G456+H456</f>
        <v>2761557</v>
      </c>
      <c r="F456" s="81">
        <v>150000</v>
      </c>
      <c r="G456" s="81">
        <v>1800000</v>
      </c>
      <c r="H456" s="82">
        <v>811557</v>
      </c>
      <c r="J456" s="1"/>
    </row>
    <row r="457" spans="1:10" s="30" customFormat="1" x14ac:dyDescent="0.3">
      <c r="A457" s="143"/>
      <c r="B457" s="141"/>
      <c r="C457" s="141"/>
      <c r="D457" s="76" t="s">
        <v>867</v>
      </c>
      <c r="E457" s="77">
        <f t="shared" si="7"/>
        <v>1883813</v>
      </c>
      <c r="F457" s="81">
        <v>120000</v>
      </c>
      <c r="G457" s="81">
        <v>1280000</v>
      </c>
      <c r="H457" s="82">
        <v>483813</v>
      </c>
      <c r="J457" s="1"/>
    </row>
    <row r="458" spans="1:10" s="30" customFormat="1" x14ac:dyDescent="0.3">
      <c r="A458" s="143">
        <v>68</v>
      </c>
      <c r="B458" s="141" t="s">
        <v>454</v>
      </c>
      <c r="C458" s="141" t="s">
        <v>455</v>
      </c>
      <c r="D458" s="76" t="s">
        <v>456</v>
      </c>
      <c r="E458" s="77">
        <f t="shared" si="7"/>
        <v>3778400</v>
      </c>
      <c r="F458" s="81">
        <v>351000</v>
      </c>
      <c r="G458" s="81">
        <v>3200000</v>
      </c>
      <c r="H458" s="82">
        <v>227400</v>
      </c>
      <c r="J458" s="1"/>
    </row>
    <row r="459" spans="1:10" s="30" customFormat="1" x14ac:dyDescent="0.3">
      <c r="A459" s="143"/>
      <c r="B459" s="141"/>
      <c r="C459" s="141"/>
      <c r="D459" s="76" t="s">
        <v>1046</v>
      </c>
      <c r="E459" s="77">
        <f t="shared" si="7"/>
        <v>783600</v>
      </c>
      <c r="F459" s="81">
        <v>54000</v>
      </c>
      <c r="G459" s="81">
        <v>600000</v>
      </c>
      <c r="H459" s="82">
        <v>129600</v>
      </c>
      <c r="J459" s="1"/>
    </row>
    <row r="460" spans="1:10" x14ac:dyDescent="0.3">
      <c r="A460" s="143">
        <v>69</v>
      </c>
      <c r="B460" s="141" t="s">
        <v>459</v>
      </c>
      <c r="C460" s="141" t="s">
        <v>460</v>
      </c>
      <c r="D460" s="76" t="s">
        <v>293</v>
      </c>
      <c r="E460" s="77">
        <f t="shared" si="7"/>
        <v>3380568</v>
      </c>
      <c r="F460" s="81">
        <v>405000</v>
      </c>
      <c r="G460" s="81">
        <v>2700000</v>
      </c>
      <c r="H460" s="82">
        <v>275568</v>
      </c>
    </row>
    <row r="461" spans="1:10" x14ac:dyDescent="0.3">
      <c r="A461" s="143"/>
      <c r="B461" s="141"/>
      <c r="C461" s="141"/>
      <c r="D461" s="76" t="s">
        <v>649</v>
      </c>
      <c r="E461" s="77">
        <f t="shared" si="7"/>
        <v>1274200</v>
      </c>
      <c r="F461" s="81">
        <v>120000</v>
      </c>
      <c r="G461" s="81">
        <v>740000</v>
      </c>
      <c r="H461" s="82">
        <v>414200</v>
      </c>
    </row>
    <row r="462" spans="1:10" x14ac:dyDescent="0.3">
      <c r="A462" s="143"/>
      <c r="B462" s="141"/>
      <c r="C462" s="141"/>
      <c r="D462" s="76" t="s">
        <v>1045</v>
      </c>
      <c r="E462" s="77">
        <f t="shared" si="7"/>
        <v>570300</v>
      </c>
      <c r="F462" s="81">
        <v>150000</v>
      </c>
      <c r="G462" s="81">
        <v>240000</v>
      </c>
      <c r="H462" s="82">
        <v>180300</v>
      </c>
      <c r="I462" s="50"/>
    </row>
    <row r="463" spans="1:10" x14ac:dyDescent="0.3">
      <c r="A463" s="143"/>
      <c r="B463" s="141"/>
      <c r="C463" s="141"/>
      <c r="D463" s="76" t="s">
        <v>1078</v>
      </c>
      <c r="E463" s="77">
        <f t="shared" si="7"/>
        <v>986200</v>
      </c>
      <c r="F463" s="81">
        <v>150000</v>
      </c>
      <c r="G463" s="81">
        <v>700000</v>
      </c>
      <c r="H463" s="82">
        <v>136200</v>
      </c>
      <c r="I463" s="50"/>
    </row>
    <row r="464" spans="1:10" x14ac:dyDescent="0.3">
      <c r="A464" s="143">
        <v>70</v>
      </c>
      <c r="B464" s="141" t="s">
        <v>461</v>
      </c>
      <c r="C464" s="141" t="s">
        <v>460</v>
      </c>
      <c r="D464" s="76" t="s">
        <v>462</v>
      </c>
      <c r="E464" s="77">
        <f t="shared" si="7"/>
        <v>6401067</v>
      </c>
      <c r="F464" s="78">
        <v>459000</v>
      </c>
      <c r="G464" s="78">
        <v>5100000</v>
      </c>
      <c r="H464" s="82">
        <v>842067</v>
      </c>
      <c r="I464" s="50"/>
    </row>
    <row r="465" spans="1:9" x14ac:dyDescent="0.3">
      <c r="A465" s="143"/>
      <c r="B465" s="141"/>
      <c r="C465" s="141"/>
      <c r="D465" s="76" t="s">
        <v>584</v>
      </c>
      <c r="E465" s="77">
        <f t="shared" si="7"/>
        <v>2381300</v>
      </c>
      <c r="F465" s="78">
        <v>90000</v>
      </c>
      <c r="G465" s="78">
        <v>840000</v>
      </c>
      <c r="H465" s="82">
        <v>1451300</v>
      </c>
      <c r="I465" s="50"/>
    </row>
    <row r="466" spans="1:9" x14ac:dyDescent="0.3">
      <c r="A466" s="143"/>
      <c r="B466" s="141"/>
      <c r="C466" s="141"/>
      <c r="D466" s="76" t="s">
        <v>295</v>
      </c>
      <c r="E466" s="77">
        <f t="shared" si="7"/>
        <v>371672</v>
      </c>
      <c r="F466" s="78">
        <v>27000</v>
      </c>
      <c r="G466" s="78">
        <v>260000</v>
      </c>
      <c r="H466" s="82">
        <v>84672</v>
      </c>
      <c r="I466" s="50"/>
    </row>
    <row r="467" spans="1:9" x14ac:dyDescent="0.3">
      <c r="A467" s="143"/>
      <c r="B467" s="141"/>
      <c r="C467" s="141"/>
      <c r="D467" s="76" t="s">
        <v>981</v>
      </c>
      <c r="E467" s="77">
        <f t="shared" si="7"/>
        <v>707000</v>
      </c>
      <c r="F467" s="78">
        <v>60000</v>
      </c>
      <c r="G467" s="78">
        <v>400000</v>
      </c>
      <c r="H467" s="82">
        <v>247000</v>
      </c>
      <c r="I467" s="50"/>
    </row>
    <row r="468" spans="1:9" x14ac:dyDescent="0.3">
      <c r="A468" s="143">
        <v>71</v>
      </c>
      <c r="B468" s="141" t="s">
        <v>617</v>
      </c>
      <c r="C468" s="141" t="s">
        <v>460</v>
      </c>
      <c r="D468" s="76" t="s">
        <v>616</v>
      </c>
      <c r="E468" s="77">
        <f t="shared" si="7"/>
        <v>1185300</v>
      </c>
      <c r="F468" s="78">
        <v>120000</v>
      </c>
      <c r="G468" s="78">
        <v>840000</v>
      </c>
      <c r="H468" s="82">
        <v>225300</v>
      </c>
      <c r="I468" s="50"/>
    </row>
    <row r="469" spans="1:9" x14ac:dyDescent="0.3">
      <c r="A469" s="143"/>
      <c r="B469" s="141"/>
      <c r="C469" s="141"/>
      <c r="D469" s="76" t="s">
        <v>983</v>
      </c>
      <c r="E469" s="77">
        <f t="shared" si="7"/>
        <v>350000</v>
      </c>
      <c r="F469" s="78">
        <v>30000</v>
      </c>
      <c r="G469" s="78">
        <v>200000</v>
      </c>
      <c r="H469" s="82">
        <v>120000</v>
      </c>
      <c r="I469" s="50"/>
    </row>
    <row r="470" spans="1:9" x14ac:dyDescent="0.3">
      <c r="A470" s="143">
        <v>72</v>
      </c>
      <c r="B470" s="141" t="s">
        <v>576</v>
      </c>
      <c r="C470" s="141" t="s">
        <v>577</v>
      </c>
      <c r="D470" s="76" t="s">
        <v>372</v>
      </c>
      <c r="E470" s="77">
        <f t="shared" si="7"/>
        <v>521171</v>
      </c>
      <c r="F470" s="78">
        <v>30000</v>
      </c>
      <c r="G470" s="78">
        <v>220000</v>
      </c>
      <c r="H470" s="82">
        <v>271171</v>
      </c>
      <c r="I470" s="50"/>
    </row>
    <row r="471" spans="1:9" x14ac:dyDescent="0.3">
      <c r="A471" s="143"/>
      <c r="B471" s="141"/>
      <c r="C471" s="141"/>
      <c r="D471" s="76" t="s">
        <v>371</v>
      </c>
      <c r="E471" s="77">
        <f t="shared" si="7"/>
        <v>935000</v>
      </c>
      <c r="F471" s="78">
        <v>54000</v>
      </c>
      <c r="G471" s="78">
        <v>600000</v>
      </c>
      <c r="H471" s="82">
        <v>281000</v>
      </c>
      <c r="I471" s="50"/>
    </row>
    <row r="472" spans="1:9" x14ac:dyDescent="0.3">
      <c r="A472" s="86">
        <v>73</v>
      </c>
      <c r="B472" s="87" t="s">
        <v>465</v>
      </c>
      <c r="C472" s="87" t="s">
        <v>460</v>
      </c>
      <c r="D472" s="76" t="s">
        <v>298</v>
      </c>
      <c r="E472" s="77">
        <f t="shared" si="7"/>
        <v>4292880</v>
      </c>
      <c r="F472" s="81">
        <v>459000</v>
      </c>
      <c r="G472" s="81">
        <v>3400000</v>
      </c>
      <c r="H472" s="82">
        <v>433880</v>
      </c>
      <c r="I472" s="50"/>
    </row>
    <row r="473" spans="1:9" x14ac:dyDescent="0.3">
      <c r="A473" s="86">
        <v>74</v>
      </c>
      <c r="B473" s="87" t="s">
        <v>466</v>
      </c>
      <c r="C473" s="87" t="s">
        <v>460</v>
      </c>
      <c r="D473" s="76" t="s">
        <v>462</v>
      </c>
      <c r="E473" s="77">
        <f t="shared" si="7"/>
        <v>6025560</v>
      </c>
      <c r="F473" s="81">
        <v>459000</v>
      </c>
      <c r="G473" s="81">
        <v>5100000</v>
      </c>
      <c r="H473" s="82">
        <v>466560</v>
      </c>
      <c r="I473" s="50"/>
    </row>
    <row r="474" spans="1:9" x14ac:dyDescent="0.3">
      <c r="A474" s="143">
        <v>75</v>
      </c>
      <c r="B474" s="141" t="s">
        <v>562</v>
      </c>
      <c r="C474" s="141" t="s">
        <v>467</v>
      </c>
      <c r="D474" s="76" t="s">
        <v>302</v>
      </c>
      <c r="E474" s="77">
        <f t="shared" si="7"/>
        <v>741000</v>
      </c>
      <c r="F474" s="81">
        <v>81000</v>
      </c>
      <c r="G474" s="81">
        <v>660000</v>
      </c>
      <c r="H474" s="82"/>
      <c r="I474" s="50"/>
    </row>
    <row r="475" spans="1:9" x14ac:dyDescent="0.3">
      <c r="A475" s="143"/>
      <c r="B475" s="141"/>
      <c r="C475" s="141"/>
      <c r="D475" s="76" t="s">
        <v>227</v>
      </c>
      <c r="E475" s="77">
        <f t="shared" si="7"/>
        <v>2911627</v>
      </c>
      <c r="F475" s="81">
        <v>108000</v>
      </c>
      <c r="G475" s="81">
        <v>800000</v>
      </c>
      <c r="H475" s="82">
        <v>2003627</v>
      </c>
      <c r="I475" s="50"/>
    </row>
    <row r="476" spans="1:9" x14ac:dyDescent="0.3">
      <c r="A476" s="143">
        <v>76</v>
      </c>
      <c r="B476" s="141" t="s">
        <v>470</v>
      </c>
      <c r="C476" s="141" t="s">
        <v>471</v>
      </c>
      <c r="D476" s="76" t="s">
        <v>1044</v>
      </c>
      <c r="E476" s="77">
        <f t="shared" si="7"/>
        <v>1426240</v>
      </c>
      <c r="F476" s="81">
        <v>108000</v>
      </c>
      <c r="G476" s="81">
        <v>1140000</v>
      </c>
      <c r="H476" s="82">
        <v>178240</v>
      </c>
      <c r="I476" s="50"/>
    </row>
    <row r="477" spans="1:9" x14ac:dyDescent="0.3">
      <c r="A477" s="143"/>
      <c r="B477" s="141"/>
      <c r="C477" s="141"/>
      <c r="D477" s="76" t="s">
        <v>614</v>
      </c>
      <c r="E477" s="77">
        <f t="shared" si="7"/>
        <v>2152000</v>
      </c>
      <c r="F477" s="81">
        <v>189000</v>
      </c>
      <c r="G477" s="81">
        <v>1540000</v>
      </c>
      <c r="H477" s="82">
        <v>423000</v>
      </c>
      <c r="I477" s="50"/>
    </row>
    <row r="478" spans="1:9" x14ac:dyDescent="0.3">
      <c r="A478" s="143">
        <v>77</v>
      </c>
      <c r="B478" s="141" t="s">
        <v>473</v>
      </c>
      <c r="C478" s="141" t="s">
        <v>460</v>
      </c>
      <c r="D478" s="76" t="s">
        <v>298</v>
      </c>
      <c r="E478" s="77">
        <f t="shared" si="7"/>
        <v>4650724</v>
      </c>
      <c r="F478" s="81">
        <v>459000</v>
      </c>
      <c r="G478" s="81">
        <v>3400000</v>
      </c>
      <c r="H478" s="82">
        <v>791724</v>
      </c>
      <c r="I478" s="50"/>
    </row>
    <row r="479" spans="1:9" x14ac:dyDescent="0.3">
      <c r="A479" s="143"/>
      <c r="B479" s="141"/>
      <c r="C479" s="141"/>
      <c r="D479" s="76" t="s">
        <v>584</v>
      </c>
      <c r="E479" s="77">
        <f t="shared" si="7"/>
        <v>2449369</v>
      </c>
      <c r="F479" s="81">
        <v>90000</v>
      </c>
      <c r="G479" s="81">
        <v>840000</v>
      </c>
      <c r="H479" s="82">
        <v>1519369</v>
      </c>
      <c r="I479" s="50"/>
    </row>
    <row r="480" spans="1:9" x14ac:dyDescent="0.3">
      <c r="A480" s="143"/>
      <c r="B480" s="141"/>
      <c r="C480" s="141"/>
      <c r="D480" s="76" t="s">
        <v>528</v>
      </c>
      <c r="E480" s="77">
        <f t="shared" si="7"/>
        <v>1164400</v>
      </c>
      <c r="F480" s="81">
        <v>54000</v>
      </c>
      <c r="G480" s="81">
        <v>700000</v>
      </c>
      <c r="H480" s="82">
        <v>410400</v>
      </c>
      <c r="I480" s="50"/>
    </row>
    <row r="481" spans="1:9" x14ac:dyDescent="0.3">
      <c r="A481" s="143"/>
      <c r="B481" s="141"/>
      <c r="C481" s="141"/>
      <c r="D481" s="76" t="s">
        <v>757</v>
      </c>
      <c r="E481" s="77">
        <f t="shared" si="7"/>
        <v>3046352</v>
      </c>
      <c r="F481" s="81">
        <v>150000</v>
      </c>
      <c r="G481" s="81">
        <v>1500000</v>
      </c>
      <c r="H481" s="82">
        <v>1396352</v>
      </c>
      <c r="I481" s="50"/>
    </row>
    <row r="482" spans="1:9" x14ac:dyDescent="0.3">
      <c r="A482" s="143"/>
      <c r="B482" s="141"/>
      <c r="C482" s="141"/>
      <c r="D482" s="76" t="s">
        <v>755</v>
      </c>
      <c r="E482" s="77">
        <f t="shared" si="7"/>
        <v>470800</v>
      </c>
      <c r="F482" s="81">
        <v>30000</v>
      </c>
      <c r="G482" s="81">
        <v>280000</v>
      </c>
      <c r="H482" s="82">
        <v>160800</v>
      </c>
      <c r="I482" s="50"/>
    </row>
    <row r="483" spans="1:9" x14ac:dyDescent="0.3">
      <c r="A483" s="143"/>
      <c r="B483" s="141"/>
      <c r="C483" s="141"/>
      <c r="D483" s="76" t="s">
        <v>984</v>
      </c>
      <c r="E483" s="77">
        <f t="shared" si="7"/>
        <v>1177700</v>
      </c>
      <c r="F483" s="81">
        <v>90000</v>
      </c>
      <c r="G483" s="81">
        <v>750000</v>
      </c>
      <c r="H483" s="82">
        <v>337700</v>
      </c>
      <c r="I483" s="50"/>
    </row>
    <row r="484" spans="1:9" ht="27.75" customHeight="1" x14ac:dyDescent="0.3">
      <c r="A484" s="86">
        <v>78</v>
      </c>
      <c r="B484" s="87" t="s">
        <v>303</v>
      </c>
      <c r="C484" s="87" t="s">
        <v>467</v>
      </c>
      <c r="D484" s="76" t="s">
        <v>474</v>
      </c>
      <c r="E484" s="77">
        <f t="shared" si="7"/>
        <v>5783115</v>
      </c>
      <c r="F484" s="81">
        <v>297000</v>
      </c>
      <c r="G484" s="81">
        <v>4630000</v>
      </c>
      <c r="H484" s="82">
        <v>856115</v>
      </c>
      <c r="I484" s="50"/>
    </row>
    <row r="485" spans="1:9" x14ac:dyDescent="0.3">
      <c r="A485" s="143">
        <v>79</v>
      </c>
      <c r="B485" s="141" t="s">
        <v>484</v>
      </c>
      <c r="C485" s="141" t="s">
        <v>485</v>
      </c>
      <c r="D485" s="76" t="s">
        <v>479</v>
      </c>
      <c r="E485" s="77">
        <f t="shared" si="7"/>
        <v>1380168</v>
      </c>
      <c r="F485" s="81">
        <v>81000</v>
      </c>
      <c r="G485" s="81">
        <v>1170000</v>
      </c>
      <c r="H485" s="82">
        <v>129168</v>
      </c>
      <c r="I485" s="50"/>
    </row>
    <row r="486" spans="1:9" x14ac:dyDescent="0.3">
      <c r="A486" s="143"/>
      <c r="B486" s="141"/>
      <c r="C486" s="141"/>
      <c r="D486" s="76" t="s">
        <v>173</v>
      </c>
      <c r="E486" s="77">
        <f t="shared" si="7"/>
        <v>1255848</v>
      </c>
      <c r="F486" s="81">
        <v>81000</v>
      </c>
      <c r="G486" s="81">
        <v>1050000</v>
      </c>
      <c r="H486" s="82">
        <v>124848</v>
      </c>
      <c r="I486" s="50"/>
    </row>
    <row r="487" spans="1:9" x14ac:dyDescent="0.3">
      <c r="A487" s="143"/>
      <c r="B487" s="141"/>
      <c r="C487" s="141"/>
      <c r="D487" s="76" t="s">
        <v>217</v>
      </c>
      <c r="E487" s="77">
        <f t="shared" si="7"/>
        <v>471400</v>
      </c>
      <c r="F487" s="81">
        <v>27000</v>
      </c>
      <c r="G487" s="81">
        <v>250000</v>
      </c>
      <c r="H487" s="82">
        <v>194400</v>
      </c>
      <c r="I487" s="50"/>
    </row>
    <row r="488" spans="1:9" x14ac:dyDescent="0.3">
      <c r="A488" s="143"/>
      <c r="B488" s="141"/>
      <c r="C488" s="141"/>
      <c r="D488" s="76" t="s">
        <v>491</v>
      </c>
      <c r="E488" s="77">
        <f t="shared" si="7"/>
        <v>740704</v>
      </c>
      <c r="F488" s="81">
        <v>54000</v>
      </c>
      <c r="G488" s="81">
        <v>580000</v>
      </c>
      <c r="H488" s="82">
        <v>106704</v>
      </c>
      <c r="I488" s="50"/>
    </row>
    <row r="489" spans="1:9" x14ac:dyDescent="0.3">
      <c r="A489" s="143"/>
      <c r="B489" s="141"/>
      <c r="C489" s="141"/>
      <c r="D489" s="76" t="s">
        <v>986</v>
      </c>
      <c r="E489" s="77">
        <f t="shared" si="7"/>
        <v>412320</v>
      </c>
      <c r="F489" s="81">
        <v>30000</v>
      </c>
      <c r="G489" s="81">
        <v>300000</v>
      </c>
      <c r="H489" s="82">
        <v>82320</v>
      </c>
      <c r="I489" s="50"/>
    </row>
    <row r="490" spans="1:9" x14ac:dyDescent="0.3">
      <c r="A490" s="143"/>
      <c r="B490" s="141"/>
      <c r="C490" s="141"/>
      <c r="D490" s="76" t="s">
        <v>985</v>
      </c>
      <c r="E490" s="77">
        <f t="shared" si="7"/>
        <v>760000</v>
      </c>
      <c r="F490" s="81">
        <v>60000</v>
      </c>
      <c r="G490" s="81">
        <v>700000</v>
      </c>
      <c r="H490" s="82"/>
      <c r="I490" s="50"/>
    </row>
    <row r="491" spans="1:9" x14ac:dyDescent="0.3">
      <c r="A491" s="143"/>
      <c r="B491" s="141"/>
      <c r="C491" s="141"/>
      <c r="D491" s="76" t="s">
        <v>482</v>
      </c>
      <c r="E491" s="77">
        <f t="shared" si="7"/>
        <v>2319000</v>
      </c>
      <c r="F491" s="81">
        <v>108000</v>
      </c>
      <c r="G491" s="81">
        <v>1800000</v>
      </c>
      <c r="H491" s="82">
        <v>411000</v>
      </c>
      <c r="I491" s="50"/>
    </row>
    <row r="492" spans="1:9" x14ac:dyDescent="0.3">
      <c r="A492" s="143"/>
      <c r="B492" s="141"/>
      <c r="C492" s="141"/>
      <c r="D492" s="76" t="s">
        <v>714</v>
      </c>
      <c r="E492" s="77">
        <f t="shared" si="7"/>
        <v>7378200</v>
      </c>
      <c r="F492" s="81">
        <v>450000</v>
      </c>
      <c r="G492" s="81">
        <v>6750000</v>
      </c>
      <c r="H492" s="82">
        <v>178200</v>
      </c>
      <c r="I492" s="50"/>
    </row>
    <row r="493" spans="1:9" x14ac:dyDescent="0.3">
      <c r="A493" s="143"/>
      <c r="B493" s="141"/>
      <c r="C493" s="141"/>
      <c r="D493" s="76" t="s">
        <v>938</v>
      </c>
      <c r="E493" s="77">
        <f t="shared" si="7"/>
        <v>2968886</v>
      </c>
      <c r="F493" s="81">
        <v>120000</v>
      </c>
      <c r="G493" s="81">
        <v>1200000</v>
      </c>
      <c r="H493" s="82">
        <v>1648886</v>
      </c>
      <c r="I493" s="50"/>
    </row>
    <row r="494" spans="1:9" x14ac:dyDescent="0.3">
      <c r="A494" s="143">
        <v>80</v>
      </c>
      <c r="B494" s="141" t="s">
        <v>493</v>
      </c>
      <c r="C494" s="141" t="s">
        <v>494</v>
      </c>
      <c r="D494" s="76" t="s">
        <v>491</v>
      </c>
      <c r="E494" s="77">
        <f t="shared" si="7"/>
        <v>634000</v>
      </c>
      <c r="F494" s="81">
        <v>54000</v>
      </c>
      <c r="G494" s="81">
        <v>580000</v>
      </c>
      <c r="H494" s="82"/>
      <c r="I494" s="50"/>
    </row>
    <row r="495" spans="1:9" x14ac:dyDescent="0.3">
      <c r="A495" s="143"/>
      <c r="B495" s="141"/>
      <c r="C495" s="141"/>
      <c r="D495" s="76" t="s">
        <v>902</v>
      </c>
      <c r="E495" s="77">
        <f t="shared" si="7"/>
        <v>810000</v>
      </c>
      <c r="F495" s="81">
        <v>60000</v>
      </c>
      <c r="G495" s="81">
        <v>750000</v>
      </c>
      <c r="H495" s="82"/>
      <c r="I495" s="50"/>
    </row>
    <row r="496" spans="1:9" x14ac:dyDescent="0.3">
      <c r="A496" s="143"/>
      <c r="B496" s="141"/>
      <c r="C496" s="141"/>
      <c r="D496" s="76" t="s">
        <v>1041</v>
      </c>
      <c r="E496" s="77">
        <f t="shared" si="7"/>
        <v>286455</v>
      </c>
      <c r="F496" s="81">
        <v>30000</v>
      </c>
      <c r="G496" s="81"/>
      <c r="H496" s="82">
        <v>256455</v>
      </c>
      <c r="I496" s="50"/>
    </row>
    <row r="497" spans="1:9" x14ac:dyDescent="0.3">
      <c r="A497" s="143"/>
      <c r="B497" s="141"/>
      <c r="C497" s="141"/>
      <c r="D497" s="76" t="s">
        <v>217</v>
      </c>
      <c r="E497" s="77">
        <f t="shared" si="7"/>
        <v>377000</v>
      </c>
      <c r="F497" s="81">
        <v>27000</v>
      </c>
      <c r="G497" s="81">
        <v>350000</v>
      </c>
      <c r="H497" s="82"/>
      <c r="I497" s="50"/>
    </row>
    <row r="498" spans="1:9" x14ac:dyDescent="0.3">
      <c r="A498" s="143"/>
      <c r="B498" s="141"/>
      <c r="C498" s="141"/>
      <c r="D498" s="76" t="s">
        <v>755</v>
      </c>
      <c r="E498" s="77">
        <f t="shared" si="7"/>
        <v>472000</v>
      </c>
      <c r="F498" s="81">
        <v>30000</v>
      </c>
      <c r="G498" s="81">
        <v>280000</v>
      </c>
      <c r="H498" s="82">
        <v>162000</v>
      </c>
      <c r="I498" s="50"/>
    </row>
    <row r="499" spans="1:9" x14ac:dyDescent="0.3">
      <c r="A499" s="143"/>
      <c r="B499" s="141"/>
      <c r="C499" s="141"/>
      <c r="D499" s="76" t="s">
        <v>768</v>
      </c>
      <c r="E499" s="77">
        <f t="shared" si="7"/>
        <v>1968870</v>
      </c>
      <c r="F499" s="81">
        <v>90000</v>
      </c>
      <c r="G499" s="81">
        <v>550000</v>
      </c>
      <c r="H499" s="82">
        <v>1328870</v>
      </c>
      <c r="I499" s="50"/>
    </row>
    <row r="500" spans="1:9" x14ac:dyDescent="0.3">
      <c r="A500" s="143"/>
      <c r="B500" s="141"/>
      <c r="C500" s="141"/>
      <c r="D500" s="76" t="s">
        <v>1043</v>
      </c>
      <c r="E500" s="77">
        <f t="shared" si="7"/>
        <v>1104890</v>
      </c>
      <c r="F500" s="81">
        <v>90000</v>
      </c>
      <c r="G500" s="81">
        <v>800000</v>
      </c>
      <c r="H500" s="82">
        <v>214890</v>
      </c>
      <c r="I500" s="50"/>
    </row>
    <row r="501" spans="1:9" x14ac:dyDescent="0.3">
      <c r="A501" s="143"/>
      <c r="B501" s="141"/>
      <c r="C501" s="141"/>
      <c r="D501" s="76" t="s">
        <v>981</v>
      </c>
      <c r="E501" s="77">
        <f t="shared" si="7"/>
        <v>707000</v>
      </c>
      <c r="F501" s="81">
        <v>60000</v>
      </c>
      <c r="G501" s="81">
        <v>400000</v>
      </c>
      <c r="H501" s="82">
        <v>247000</v>
      </c>
      <c r="I501" s="50"/>
    </row>
    <row r="502" spans="1:9" x14ac:dyDescent="0.3">
      <c r="A502" s="143"/>
      <c r="B502" s="141"/>
      <c r="C502" s="141"/>
      <c r="D502" s="76" t="s">
        <v>988</v>
      </c>
      <c r="E502" s="77">
        <f t="shared" si="7"/>
        <v>877500</v>
      </c>
      <c r="F502" s="81">
        <v>60000</v>
      </c>
      <c r="G502" s="81">
        <v>600000</v>
      </c>
      <c r="H502" s="82">
        <v>217500</v>
      </c>
      <c r="I502" s="50"/>
    </row>
    <row r="503" spans="1:9" x14ac:dyDescent="0.3">
      <c r="A503" s="143"/>
      <c r="B503" s="141"/>
      <c r="C503" s="141"/>
      <c r="D503" s="76" t="s">
        <v>989</v>
      </c>
      <c r="E503" s="77">
        <f t="shared" si="7"/>
        <v>1036770</v>
      </c>
      <c r="F503" s="81">
        <v>60000</v>
      </c>
      <c r="G503" s="81">
        <v>750000</v>
      </c>
      <c r="H503" s="82">
        <v>226770</v>
      </c>
      <c r="I503" s="50"/>
    </row>
    <row r="504" spans="1:9" x14ac:dyDescent="0.3">
      <c r="A504" s="143">
        <v>81</v>
      </c>
      <c r="B504" s="141" t="s">
        <v>496</v>
      </c>
      <c r="C504" s="141" t="s">
        <v>497</v>
      </c>
      <c r="D504" s="76" t="s">
        <v>1042</v>
      </c>
      <c r="E504" s="77">
        <f t="shared" si="7"/>
        <v>1663258</v>
      </c>
      <c r="F504" s="81">
        <v>150000</v>
      </c>
      <c r="G504" s="81">
        <v>1300000</v>
      </c>
      <c r="H504" s="82">
        <v>213258</v>
      </c>
      <c r="I504" s="50"/>
    </row>
    <row r="505" spans="1:9" x14ac:dyDescent="0.3">
      <c r="A505" s="143"/>
      <c r="B505" s="141"/>
      <c r="C505" s="141"/>
      <c r="D505" s="76" t="s">
        <v>317</v>
      </c>
      <c r="E505" s="77">
        <f t="shared" si="7"/>
        <v>1985000</v>
      </c>
      <c r="F505" s="81">
        <v>108000</v>
      </c>
      <c r="G505" s="81">
        <v>1400000</v>
      </c>
      <c r="H505" s="82">
        <v>477000</v>
      </c>
      <c r="I505" s="50"/>
    </row>
    <row r="506" spans="1:9" x14ac:dyDescent="0.3">
      <c r="A506" s="143"/>
      <c r="B506" s="141"/>
      <c r="C506" s="141"/>
      <c r="D506" s="76" t="s">
        <v>990</v>
      </c>
      <c r="E506" s="77">
        <f t="shared" si="7"/>
        <v>2654676</v>
      </c>
      <c r="F506" s="81">
        <v>270000</v>
      </c>
      <c r="G506" s="81">
        <v>1970000</v>
      </c>
      <c r="H506" s="82">
        <v>414676</v>
      </c>
      <c r="I506" s="50"/>
    </row>
    <row r="507" spans="1:9" x14ac:dyDescent="0.3">
      <c r="A507" s="143">
        <v>82</v>
      </c>
      <c r="B507" s="141" t="s">
        <v>498</v>
      </c>
      <c r="C507" s="141" t="s">
        <v>499</v>
      </c>
      <c r="D507" s="76" t="s">
        <v>176</v>
      </c>
      <c r="E507" s="77">
        <f t="shared" si="7"/>
        <v>820000</v>
      </c>
      <c r="F507" s="81">
        <v>54000</v>
      </c>
      <c r="G507" s="81">
        <v>420000</v>
      </c>
      <c r="H507" s="82">
        <v>346000</v>
      </c>
      <c r="I507" s="50"/>
    </row>
    <row r="508" spans="1:9" x14ac:dyDescent="0.3">
      <c r="A508" s="143"/>
      <c r="B508" s="141"/>
      <c r="C508" s="141"/>
      <c r="D508" s="76" t="s">
        <v>991</v>
      </c>
      <c r="E508" s="77">
        <f t="shared" si="7"/>
        <v>2846000</v>
      </c>
      <c r="F508" s="81">
        <v>216000</v>
      </c>
      <c r="G508" s="81">
        <v>2450000</v>
      </c>
      <c r="H508" s="82">
        <v>180000</v>
      </c>
      <c r="I508" s="50"/>
    </row>
    <row r="509" spans="1:9" x14ac:dyDescent="0.3">
      <c r="A509" s="143"/>
      <c r="B509" s="141"/>
      <c r="C509" s="141"/>
      <c r="D509" s="76" t="s">
        <v>992</v>
      </c>
      <c r="E509" s="77">
        <f t="shared" si="7"/>
        <v>1150900</v>
      </c>
      <c r="F509" s="81">
        <v>120000</v>
      </c>
      <c r="G509" s="81">
        <v>800000</v>
      </c>
      <c r="H509" s="82">
        <v>230900</v>
      </c>
      <c r="I509" s="50"/>
    </row>
    <row r="510" spans="1:9" ht="34.5" customHeight="1" x14ac:dyDescent="0.3">
      <c r="A510" s="86">
        <v>83</v>
      </c>
      <c r="B510" s="87" t="s">
        <v>501</v>
      </c>
      <c r="C510" s="87" t="s">
        <v>502</v>
      </c>
      <c r="D510" s="76" t="s">
        <v>503</v>
      </c>
      <c r="E510" s="77">
        <f t="shared" si="7"/>
        <v>996520</v>
      </c>
      <c r="F510" s="81">
        <v>54000</v>
      </c>
      <c r="G510" s="81">
        <v>440000</v>
      </c>
      <c r="H510" s="82">
        <v>502520</v>
      </c>
      <c r="I510" s="50"/>
    </row>
    <row r="511" spans="1:9" x14ac:dyDescent="0.3">
      <c r="A511" s="86">
        <v>84</v>
      </c>
      <c r="B511" s="87" t="s">
        <v>505</v>
      </c>
      <c r="C511" s="87" t="s">
        <v>324</v>
      </c>
      <c r="D511" s="76" t="s">
        <v>503</v>
      </c>
      <c r="E511" s="77">
        <f t="shared" si="7"/>
        <v>779120</v>
      </c>
      <c r="F511" s="81">
        <v>54000</v>
      </c>
      <c r="G511" s="81">
        <v>440000</v>
      </c>
      <c r="H511" s="82">
        <v>285120</v>
      </c>
      <c r="I511" s="50"/>
    </row>
    <row r="512" spans="1:9" x14ac:dyDescent="0.3">
      <c r="A512" s="143">
        <v>85</v>
      </c>
      <c r="B512" s="141" t="s">
        <v>508</v>
      </c>
      <c r="C512" s="141" t="s">
        <v>422</v>
      </c>
      <c r="D512" s="76" t="s">
        <v>326</v>
      </c>
      <c r="E512" s="77">
        <f t="shared" si="7"/>
        <v>414240</v>
      </c>
      <c r="F512" s="81">
        <v>54000</v>
      </c>
      <c r="G512" s="81">
        <v>330000</v>
      </c>
      <c r="H512" s="82">
        <v>30240</v>
      </c>
      <c r="I512" s="50"/>
    </row>
    <row r="513" spans="1:9" x14ac:dyDescent="0.3">
      <c r="A513" s="143"/>
      <c r="B513" s="141"/>
      <c r="C513" s="141"/>
      <c r="D513" s="76" t="s">
        <v>1008</v>
      </c>
      <c r="E513" s="77">
        <f t="shared" si="7"/>
        <v>2739000</v>
      </c>
      <c r="F513" s="81">
        <v>330000</v>
      </c>
      <c r="G513" s="81">
        <v>2250000</v>
      </c>
      <c r="H513" s="82">
        <v>159000</v>
      </c>
      <c r="I513" s="50"/>
    </row>
    <row r="514" spans="1:9" x14ac:dyDescent="0.3">
      <c r="A514" s="143"/>
      <c r="B514" s="141"/>
      <c r="C514" s="141"/>
      <c r="D514" s="76" t="s">
        <v>630</v>
      </c>
      <c r="E514" s="77">
        <f t="shared" si="7"/>
        <v>9916200</v>
      </c>
      <c r="F514" s="81">
        <v>930000</v>
      </c>
      <c r="G514" s="81">
        <v>8580000</v>
      </c>
      <c r="H514" s="82">
        <v>406200</v>
      </c>
      <c r="I514" s="50"/>
    </row>
    <row r="515" spans="1:9" x14ac:dyDescent="0.3">
      <c r="A515" s="143"/>
      <c r="B515" s="141"/>
      <c r="C515" s="141"/>
      <c r="D515" s="76" t="s">
        <v>993</v>
      </c>
      <c r="E515" s="77">
        <f t="shared" si="7"/>
        <v>8044508</v>
      </c>
      <c r="F515" s="81">
        <v>660000</v>
      </c>
      <c r="G515" s="81">
        <v>6357990</v>
      </c>
      <c r="H515" s="82">
        <v>1026518</v>
      </c>
      <c r="I515" s="50"/>
    </row>
    <row r="516" spans="1:9" x14ac:dyDescent="0.3">
      <c r="A516" s="143">
        <v>87</v>
      </c>
      <c r="B516" s="141" t="s">
        <v>515</v>
      </c>
      <c r="C516" s="141" t="s">
        <v>516</v>
      </c>
      <c r="D516" s="76" t="s">
        <v>517</v>
      </c>
      <c r="E516" s="77">
        <f t="shared" si="7"/>
        <v>1180440</v>
      </c>
      <c r="F516" s="81">
        <v>81000</v>
      </c>
      <c r="G516" s="81">
        <v>810000</v>
      </c>
      <c r="H516" s="82">
        <v>289440</v>
      </c>
      <c r="I516" s="50"/>
    </row>
    <row r="517" spans="1:9" x14ac:dyDescent="0.3">
      <c r="A517" s="143"/>
      <c r="B517" s="141"/>
      <c r="C517" s="141"/>
      <c r="D517" s="76" t="s">
        <v>630</v>
      </c>
      <c r="E517" s="77">
        <f t="shared" si="7"/>
        <v>7172700</v>
      </c>
      <c r="F517" s="81">
        <v>900000</v>
      </c>
      <c r="G517" s="81">
        <v>6000000</v>
      </c>
      <c r="H517" s="82">
        <v>272700</v>
      </c>
      <c r="I517" s="50"/>
    </row>
    <row r="518" spans="1:9" x14ac:dyDescent="0.3">
      <c r="A518" s="143">
        <v>88</v>
      </c>
      <c r="B518" s="141" t="s">
        <v>520</v>
      </c>
      <c r="C518" s="141" t="s">
        <v>521</v>
      </c>
      <c r="D518" s="76" t="s">
        <v>295</v>
      </c>
      <c r="E518" s="77">
        <f t="shared" si="7"/>
        <v>291672</v>
      </c>
      <c r="F518" s="81">
        <v>27000</v>
      </c>
      <c r="G518" s="81">
        <v>180000</v>
      </c>
      <c r="H518" s="82">
        <v>84672</v>
      </c>
      <c r="I518" s="50"/>
    </row>
    <row r="519" spans="1:9" x14ac:dyDescent="0.3">
      <c r="A519" s="143"/>
      <c r="B519" s="141"/>
      <c r="C519" s="141"/>
      <c r="D519" s="76" t="s">
        <v>1041</v>
      </c>
      <c r="E519" s="77">
        <f t="shared" si="7"/>
        <v>286455</v>
      </c>
      <c r="F519" s="81">
        <v>30000</v>
      </c>
      <c r="G519" s="81"/>
      <c r="H519" s="82">
        <v>256455</v>
      </c>
      <c r="I519" s="50"/>
    </row>
    <row r="520" spans="1:9" x14ac:dyDescent="0.3">
      <c r="A520" s="143"/>
      <c r="B520" s="141"/>
      <c r="C520" s="141"/>
      <c r="D520" s="76" t="s">
        <v>616</v>
      </c>
      <c r="E520" s="77">
        <f t="shared" ref="E520:E583" si="8">+F520+G520+H520</f>
        <v>1256300</v>
      </c>
      <c r="F520" s="81">
        <v>120000</v>
      </c>
      <c r="G520" s="81">
        <v>840000</v>
      </c>
      <c r="H520" s="82">
        <v>296300</v>
      </c>
      <c r="I520" s="50"/>
    </row>
    <row r="521" spans="1:9" x14ac:dyDescent="0.3">
      <c r="A521" s="143"/>
      <c r="B521" s="141"/>
      <c r="C521" s="141"/>
      <c r="D521" s="76" t="s">
        <v>1040</v>
      </c>
      <c r="E521" s="77">
        <f t="shared" si="8"/>
        <v>1104890</v>
      </c>
      <c r="F521" s="81">
        <v>90000</v>
      </c>
      <c r="G521" s="81">
        <v>800000</v>
      </c>
      <c r="H521" s="82">
        <v>214890</v>
      </c>
      <c r="I521" s="50"/>
    </row>
    <row r="522" spans="1:9" x14ac:dyDescent="0.3">
      <c r="A522" s="143"/>
      <c r="B522" s="141"/>
      <c r="C522" s="141"/>
      <c r="D522" s="76" t="s">
        <v>994</v>
      </c>
      <c r="E522" s="77">
        <f t="shared" si="8"/>
        <v>856000</v>
      </c>
      <c r="F522" s="81">
        <v>60000</v>
      </c>
      <c r="G522" s="81">
        <v>450000</v>
      </c>
      <c r="H522" s="82">
        <v>346000</v>
      </c>
      <c r="I522" s="50"/>
    </row>
    <row r="523" spans="1:9" x14ac:dyDescent="0.3">
      <c r="A523" s="143"/>
      <c r="B523" s="141"/>
      <c r="C523" s="141"/>
      <c r="D523" s="76" t="s">
        <v>995</v>
      </c>
      <c r="E523" s="77">
        <f t="shared" si="8"/>
        <v>2012500</v>
      </c>
      <c r="F523" s="81">
        <v>120000</v>
      </c>
      <c r="G523" s="81">
        <v>1450000</v>
      </c>
      <c r="H523" s="82">
        <v>442500</v>
      </c>
      <c r="I523" s="50"/>
    </row>
    <row r="524" spans="1:9" x14ac:dyDescent="0.3">
      <c r="A524" s="143"/>
      <c r="B524" s="141"/>
      <c r="C524" s="141"/>
      <c r="D524" s="76" t="s">
        <v>989</v>
      </c>
      <c r="E524" s="77">
        <f t="shared" si="8"/>
        <v>1036770</v>
      </c>
      <c r="F524" s="81">
        <v>60000</v>
      </c>
      <c r="G524" s="81">
        <v>750000</v>
      </c>
      <c r="H524" s="82">
        <v>226770</v>
      </c>
      <c r="I524" s="50"/>
    </row>
    <row r="525" spans="1:9" x14ac:dyDescent="0.3">
      <c r="A525" s="86">
        <v>89</v>
      </c>
      <c r="B525" s="87" t="s">
        <v>653</v>
      </c>
      <c r="C525" s="87" t="s">
        <v>521</v>
      </c>
      <c r="D525" s="76" t="s">
        <v>654</v>
      </c>
      <c r="E525" s="77">
        <f t="shared" si="8"/>
        <v>1433590</v>
      </c>
      <c r="F525" s="81">
        <v>120000</v>
      </c>
      <c r="G525" s="81">
        <v>1120000</v>
      </c>
      <c r="H525" s="82">
        <v>193590</v>
      </c>
      <c r="I525" s="50"/>
    </row>
    <row r="526" spans="1:9" x14ac:dyDescent="0.3">
      <c r="A526" s="86">
        <v>90</v>
      </c>
      <c r="B526" s="87" t="s">
        <v>566</v>
      </c>
      <c r="C526" s="87" t="s">
        <v>567</v>
      </c>
      <c r="D526" s="76" t="s">
        <v>364</v>
      </c>
      <c r="E526" s="77">
        <f t="shared" si="8"/>
        <v>232536</v>
      </c>
      <c r="F526" s="81">
        <v>27000</v>
      </c>
      <c r="G526" s="81">
        <v>120000</v>
      </c>
      <c r="H526" s="82">
        <v>85536</v>
      </c>
      <c r="I526" s="50"/>
    </row>
    <row r="527" spans="1:9" x14ac:dyDescent="0.3">
      <c r="A527" s="143">
        <v>91</v>
      </c>
      <c r="B527" s="141" t="s">
        <v>568</v>
      </c>
      <c r="C527" s="141" t="s">
        <v>569</v>
      </c>
      <c r="D527" s="76" t="s">
        <v>364</v>
      </c>
      <c r="E527" s="77">
        <f t="shared" si="8"/>
        <v>232536</v>
      </c>
      <c r="F527" s="81">
        <v>27000</v>
      </c>
      <c r="G527" s="81">
        <v>120000</v>
      </c>
      <c r="H527" s="82">
        <v>85536</v>
      </c>
      <c r="I527" s="50"/>
    </row>
    <row r="528" spans="1:9" x14ac:dyDescent="0.3">
      <c r="A528" s="143"/>
      <c r="B528" s="141"/>
      <c r="C528" s="141"/>
      <c r="D528" s="76" t="s">
        <v>584</v>
      </c>
      <c r="E528" s="77">
        <f t="shared" si="8"/>
        <v>1839978</v>
      </c>
      <c r="F528" s="81">
        <v>30000</v>
      </c>
      <c r="G528" s="81">
        <v>280000</v>
      </c>
      <c r="H528" s="82">
        <v>1529978</v>
      </c>
      <c r="I528" s="50"/>
    </row>
    <row r="529" spans="1:10" x14ac:dyDescent="0.3">
      <c r="A529" s="143"/>
      <c r="B529" s="141"/>
      <c r="C529" s="141"/>
      <c r="D529" s="76" t="s">
        <v>755</v>
      </c>
      <c r="E529" s="77">
        <f t="shared" si="8"/>
        <v>420800</v>
      </c>
      <c r="F529" s="81">
        <v>30000</v>
      </c>
      <c r="G529" s="81">
        <v>230000</v>
      </c>
      <c r="H529" s="82">
        <v>160800</v>
      </c>
      <c r="I529" s="50"/>
    </row>
    <row r="530" spans="1:10" x14ac:dyDescent="0.3">
      <c r="A530" s="143"/>
      <c r="B530" s="141"/>
      <c r="C530" s="141"/>
      <c r="D530" s="76" t="s">
        <v>1039</v>
      </c>
      <c r="E530" s="77">
        <f t="shared" si="8"/>
        <v>707000</v>
      </c>
      <c r="F530" s="81">
        <v>60000</v>
      </c>
      <c r="G530" s="81">
        <v>400000</v>
      </c>
      <c r="H530" s="82">
        <v>247000</v>
      </c>
      <c r="I530" s="50"/>
    </row>
    <row r="531" spans="1:10" x14ac:dyDescent="0.3">
      <c r="A531" s="143"/>
      <c r="B531" s="141"/>
      <c r="C531" s="141"/>
      <c r="D531" s="76" t="s">
        <v>994</v>
      </c>
      <c r="E531" s="77">
        <f t="shared" si="8"/>
        <v>786000</v>
      </c>
      <c r="F531" s="81">
        <v>60000</v>
      </c>
      <c r="G531" s="81">
        <v>380000</v>
      </c>
      <c r="H531" s="82">
        <v>346000</v>
      </c>
      <c r="I531" s="50"/>
    </row>
    <row r="532" spans="1:10" x14ac:dyDescent="0.3">
      <c r="A532" s="143"/>
      <c r="B532" s="141"/>
      <c r="C532" s="141"/>
      <c r="D532" s="76" t="s">
        <v>989</v>
      </c>
      <c r="E532" s="77">
        <f t="shared" si="8"/>
        <v>1036770</v>
      </c>
      <c r="F532" s="81">
        <v>60000</v>
      </c>
      <c r="G532" s="81">
        <v>750000</v>
      </c>
      <c r="H532" s="82">
        <v>226770</v>
      </c>
      <c r="I532" s="50"/>
    </row>
    <row r="533" spans="1:10" x14ac:dyDescent="0.3">
      <c r="A533" s="143">
        <v>92</v>
      </c>
      <c r="B533" s="141" t="s">
        <v>563</v>
      </c>
      <c r="C533" s="141" t="s">
        <v>564</v>
      </c>
      <c r="D533" s="76" t="s">
        <v>361</v>
      </c>
      <c r="E533" s="77">
        <f t="shared" si="8"/>
        <v>989084</v>
      </c>
      <c r="F533" s="81">
        <v>54000</v>
      </c>
      <c r="G533" s="81">
        <v>440000</v>
      </c>
      <c r="H533" s="82">
        <v>495084</v>
      </c>
      <c r="I533" s="50"/>
    </row>
    <row r="534" spans="1:10" x14ac:dyDescent="0.3">
      <c r="A534" s="143"/>
      <c r="B534" s="141"/>
      <c r="C534" s="141"/>
      <c r="D534" s="76" t="s">
        <v>768</v>
      </c>
      <c r="E534" s="77">
        <f t="shared" si="8"/>
        <v>1195600</v>
      </c>
      <c r="F534" s="81">
        <v>90000</v>
      </c>
      <c r="G534" s="81">
        <v>700000</v>
      </c>
      <c r="H534" s="82">
        <v>405600</v>
      </c>
      <c r="I534" s="50"/>
    </row>
    <row r="535" spans="1:10" x14ac:dyDescent="0.3">
      <c r="A535" s="143">
        <v>93</v>
      </c>
      <c r="B535" s="141" t="s">
        <v>529</v>
      </c>
      <c r="C535" s="141" t="s">
        <v>460</v>
      </c>
      <c r="D535" s="76" t="s">
        <v>616</v>
      </c>
      <c r="E535" s="77">
        <f t="shared" si="8"/>
        <v>1185300</v>
      </c>
      <c r="F535" s="81">
        <v>120000</v>
      </c>
      <c r="G535" s="81">
        <v>840000</v>
      </c>
      <c r="H535" s="82">
        <v>225300</v>
      </c>
      <c r="I535" s="50"/>
    </row>
    <row r="536" spans="1:10" x14ac:dyDescent="0.3">
      <c r="A536" s="143"/>
      <c r="B536" s="141"/>
      <c r="C536" s="141"/>
      <c r="D536" s="76" t="s">
        <v>528</v>
      </c>
      <c r="E536" s="77">
        <f t="shared" si="8"/>
        <v>1164400</v>
      </c>
      <c r="F536" s="81">
        <v>54000</v>
      </c>
      <c r="G536" s="81">
        <v>700000</v>
      </c>
      <c r="H536" s="82">
        <v>410400</v>
      </c>
      <c r="I536" s="50"/>
    </row>
    <row r="537" spans="1:10" x14ac:dyDescent="0.3">
      <c r="A537" s="143"/>
      <c r="B537" s="141"/>
      <c r="C537" s="141"/>
      <c r="D537" s="76" t="s">
        <v>996</v>
      </c>
      <c r="E537" s="77">
        <f t="shared" si="8"/>
        <v>680400</v>
      </c>
      <c r="F537" s="81">
        <v>90000</v>
      </c>
      <c r="G537" s="81">
        <v>180000</v>
      </c>
      <c r="H537" s="82">
        <v>410400</v>
      </c>
      <c r="I537" s="50"/>
    </row>
    <row r="538" spans="1:10" x14ac:dyDescent="0.3">
      <c r="A538" s="143">
        <v>94</v>
      </c>
      <c r="B538" s="141" t="s">
        <v>522</v>
      </c>
      <c r="C538" s="141" t="s">
        <v>523</v>
      </c>
      <c r="D538" s="76" t="s">
        <v>337</v>
      </c>
      <c r="E538" s="77">
        <f t="shared" si="8"/>
        <v>936792</v>
      </c>
      <c r="F538" s="81">
        <v>81000</v>
      </c>
      <c r="G538" s="81">
        <v>810000</v>
      </c>
      <c r="H538" s="82">
        <v>45792</v>
      </c>
      <c r="I538" s="50"/>
    </row>
    <row r="539" spans="1:10" x14ac:dyDescent="0.3">
      <c r="A539" s="143"/>
      <c r="B539" s="141"/>
      <c r="C539" s="141"/>
      <c r="D539" s="76" t="s">
        <v>728</v>
      </c>
      <c r="E539" s="77">
        <f t="shared" si="8"/>
        <v>1240000</v>
      </c>
      <c r="F539" s="78">
        <v>120000</v>
      </c>
      <c r="G539" s="78">
        <v>940000</v>
      </c>
      <c r="H539" s="82">
        <v>180000</v>
      </c>
      <c r="I539" s="50"/>
    </row>
    <row r="540" spans="1:10" ht="31.5" x14ac:dyDescent="0.3">
      <c r="A540" s="86">
        <v>95</v>
      </c>
      <c r="B540" s="87" t="s">
        <v>640</v>
      </c>
      <c r="C540" s="87" t="s">
        <v>57</v>
      </c>
      <c r="D540" s="76" t="s">
        <v>641</v>
      </c>
      <c r="E540" s="77">
        <f t="shared" si="8"/>
        <v>807100</v>
      </c>
      <c r="F540" s="78">
        <v>90000</v>
      </c>
      <c r="G540" s="78">
        <v>450000</v>
      </c>
      <c r="H540" s="82">
        <v>267100</v>
      </c>
      <c r="I540" s="50"/>
    </row>
    <row r="541" spans="1:10" x14ac:dyDescent="0.3">
      <c r="A541" s="143">
        <v>96</v>
      </c>
      <c r="B541" s="141" t="s">
        <v>656</v>
      </c>
      <c r="C541" s="141" t="s">
        <v>657</v>
      </c>
      <c r="D541" s="76" t="s">
        <v>630</v>
      </c>
      <c r="E541" s="77">
        <f t="shared" si="8"/>
        <v>11900000</v>
      </c>
      <c r="F541" s="78">
        <v>870000</v>
      </c>
      <c r="G541" s="78">
        <v>10635000</v>
      </c>
      <c r="H541" s="82">
        <v>395000</v>
      </c>
      <c r="I541" s="50"/>
      <c r="J541" s="11"/>
    </row>
    <row r="542" spans="1:10" x14ac:dyDescent="0.3">
      <c r="A542" s="143"/>
      <c r="B542" s="141"/>
      <c r="C542" s="141"/>
      <c r="D542" s="76" t="s">
        <v>756</v>
      </c>
      <c r="E542" s="77">
        <f t="shared" si="8"/>
        <v>371000</v>
      </c>
      <c r="F542" s="78">
        <v>30000</v>
      </c>
      <c r="G542" s="78"/>
      <c r="H542" s="82">
        <v>341000</v>
      </c>
      <c r="I542" s="50"/>
      <c r="J542" s="11"/>
    </row>
    <row r="543" spans="1:10" ht="31.5" x14ac:dyDescent="0.3">
      <c r="A543" s="86">
        <v>97</v>
      </c>
      <c r="B543" s="87" t="s">
        <v>661</v>
      </c>
      <c r="C543" s="87" t="s">
        <v>662</v>
      </c>
      <c r="D543" s="76" t="s">
        <v>663</v>
      </c>
      <c r="E543" s="77">
        <f t="shared" si="8"/>
        <v>7239530</v>
      </c>
      <c r="F543" s="78">
        <v>900000</v>
      </c>
      <c r="G543" s="78">
        <v>6075000</v>
      </c>
      <c r="H543" s="82">
        <v>264530</v>
      </c>
      <c r="I543" s="50"/>
    </row>
    <row r="544" spans="1:10" x14ac:dyDescent="0.3">
      <c r="A544" s="143">
        <v>98</v>
      </c>
      <c r="B544" s="141" t="s">
        <v>664</v>
      </c>
      <c r="C544" s="141" t="s">
        <v>662</v>
      </c>
      <c r="D544" s="76" t="s">
        <v>630</v>
      </c>
      <c r="E544" s="77">
        <f t="shared" si="8"/>
        <v>8692900</v>
      </c>
      <c r="F544" s="78">
        <v>930000</v>
      </c>
      <c r="G544" s="78">
        <v>7480000</v>
      </c>
      <c r="H544" s="82">
        <v>282900</v>
      </c>
      <c r="I544" s="50"/>
    </row>
    <row r="545" spans="1:9" x14ac:dyDescent="0.3">
      <c r="A545" s="143"/>
      <c r="B545" s="141"/>
      <c r="C545" s="141"/>
      <c r="D545" s="76" t="s">
        <v>997</v>
      </c>
      <c r="E545" s="77">
        <f t="shared" si="8"/>
        <v>3598494</v>
      </c>
      <c r="F545" s="78">
        <v>270000</v>
      </c>
      <c r="G545" s="78">
        <v>2640000</v>
      </c>
      <c r="H545" s="82">
        <v>688494</v>
      </c>
      <c r="I545" s="50"/>
    </row>
    <row r="546" spans="1:9" x14ac:dyDescent="0.3">
      <c r="A546" s="143">
        <v>99</v>
      </c>
      <c r="B546" s="141" t="s">
        <v>644</v>
      </c>
      <c r="C546" s="141" t="s">
        <v>643</v>
      </c>
      <c r="D546" s="76" t="s">
        <v>248</v>
      </c>
      <c r="E546" s="77">
        <f t="shared" si="8"/>
        <v>1194248</v>
      </c>
      <c r="F546" s="78">
        <v>81000</v>
      </c>
      <c r="G546" s="78">
        <v>1050000</v>
      </c>
      <c r="H546" s="82">
        <v>63248</v>
      </c>
      <c r="I546" s="50"/>
    </row>
    <row r="547" spans="1:9" x14ac:dyDescent="0.3">
      <c r="A547" s="143"/>
      <c r="B547" s="141"/>
      <c r="C547" s="141"/>
      <c r="D547" s="76" t="s">
        <v>998</v>
      </c>
      <c r="E547" s="77">
        <f t="shared" si="8"/>
        <v>1996493</v>
      </c>
      <c r="F547" s="78">
        <v>216000</v>
      </c>
      <c r="G547" s="78">
        <v>1440000</v>
      </c>
      <c r="H547" s="82">
        <v>340493</v>
      </c>
      <c r="I547" s="50"/>
    </row>
    <row r="548" spans="1:9" x14ac:dyDescent="0.3">
      <c r="A548" s="143">
        <v>100</v>
      </c>
      <c r="B548" s="141" t="s">
        <v>631</v>
      </c>
      <c r="C548" s="141" t="s">
        <v>632</v>
      </c>
      <c r="D548" s="76" t="s">
        <v>633</v>
      </c>
      <c r="E548" s="77">
        <f t="shared" si="8"/>
        <v>384900</v>
      </c>
      <c r="F548" s="78">
        <v>120000</v>
      </c>
      <c r="G548" s="78"/>
      <c r="H548" s="82">
        <v>264900</v>
      </c>
      <c r="I548" s="50"/>
    </row>
    <row r="549" spans="1:9" x14ac:dyDescent="0.3">
      <c r="A549" s="143"/>
      <c r="B549" s="141"/>
      <c r="C549" s="141"/>
      <c r="D549" s="76" t="s">
        <v>999</v>
      </c>
      <c r="E549" s="77">
        <f t="shared" si="8"/>
        <v>4748600</v>
      </c>
      <c r="F549" s="78">
        <v>900000</v>
      </c>
      <c r="G549" s="78">
        <v>3470000</v>
      </c>
      <c r="H549" s="82">
        <v>378600</v>
      </c>
      <c r="I549" s="50"/>
    </row>
    <row r="550" spans="1:9" x14ac:dyDescent="0.3">
      <c r="A550" s="93">
        <v>101</v>
      </c>
      <c r="B550" s="76" t="s">
        <v>682</v>
      </c>
      <c r="C550" s="76" t="s">
        <v>683</v>
      </c>
      <c r="D550" s="76" t="s">
        <v>630</v>
      </c>
      <c r="E550" s="77">
        <f t="shared" si="8"/>
        <v>10182000</v>
      </c>
      <c r="F550" s="78">
        <v>900000</v>
      </c>
      <c r="G550" s="78">
        <v>9000000</v>
      </c>
      <c r="H550" s="82">
        <v>282000</v>
      </c>
      <c r="I550" s="50"/>
    </row>
    <row r="551" spans="1:9" x14ac:dyDescent="0.3">
      <c r="A551" s="155">
        <v>102</v>
      </c>
      <c r="B551" s="144" t="s">
        <v>684</v>
      </c>
      <c r="C551" s="154" t="s">
        <v>683</v>
      </c>
      <c r="D551" s="76" t="s">
        <v>630</v>
      </c>
      <c r="E551" s="77">
        <f t="shared" si="8"/>
        <v>8248300</v>
      </c>
      <c r="F551" s="78">
        <v>900000</v>
      </c>
      <c r="G551" s="78">
        <v>7075000</v>
      </c>
      <c r="H551" s="82">
        <v>273300</v>
      </c>
      <c r="I551" s="50"/>
    </row>
    <row r="552" spans="1:9" x14ac:dyDescent="0.3">
      <c r="A552" s="155"/>
      <c r="B552" s="144"/>
      <c r="C552" s="154"/>
      <c r="D552" s="76" t="s">
        <v>710</v>
      </c>
      <c r="E552" s="77">
        <f t="shared" si="8"/>
        <v>314400</v>
      </c>
      <c r="F552" s="78">
        <v>60000</v>
      </c>
      <c r="G552" s="78">
        <v>75000</v>
      </c>
      <c r="H552" s="82">
        <v>179400</v>
      </c>
      <c r="I552" s="50"/>
    </row>
    <row r="553" spans="1:9" x14ac:dyDescent="0.3">
      <c r="A553" s="155"/>
      <c r="B553" s="144"/>
      <c r="C553" s="154"/>
      <c r="D553" s="76" t="s">
        <v>709</v>
      </c>
      <c r="E553" s="77">
        <f t="shared" si="8"/>
        <v>574300</v>
      </c>
      <c r="F553" s="78">
        <v>30000</v>
      </c>
      <c r="G553" s="78">
        <v>100000</v>
      </c>
      <c r="H553" s="82">
        <v>444300</v>
      </c>
      <c r="I553" s="50"/>
    </row>
    <row r="554" spans="1:9" x14ac:dyDescent="0.3">
      <c r="A554" s="155"/>
      <c r="B554" s="144"/>
      <c r="C554" s="154"/>
      <c r="D554" s="76" t="s">
        <v>685</v>
      </c>
      <c r="E554" s="77">
        <f t="shared" si="8"/>
        <v>804300</v>
      </c>
      <c r="F554" s="78">
        <v>60000</v>
      </c>
      <c r="G554" s="78">
        <v>300000</v>
      </c>
      <c r="H554" s="82">
        <v>444300</v>
      </c>
      <c r="I554" s="50"/>
    </row>
    <row r="555" spans="1:9" x14ac:dyDescent="0.3">
      <c r="A555" s="155"/>
      <c r="B555" s="144"/>
      <c r="C555" s="154"/>
      <c r="D555" s="76" t="s">
        <v>1038</v>
      </c>
      <c r="E555" s="77">
        <f t="shared" si="8"/>
        <v>1685100</v>
      </c>
      <c r="F555" s="78">
        <v>150000</v>
      </c>
      <c r="G555" s="78">
        <v>1200000</v>
      </c>
      <c r="H555" s="82">
        <v>335100</v>
      </c>
      <c r="I555" s="50"/>
    </row>
    <row r="556" spans="1:9" x14ac:dyDescent="0.3">
      <c r="A556" s="155"/>
      <c r="B556" s="144"/>
      <c r="C556" s="154"/>
      <c r="D556" s="76" t="s">
        <v>1000</v>
      </c>
      <c r="E556" s="77">
        <f t="shared" si="8"/>
        <v>413440</v>
      </c>
      <c r="F556" s="78">
        <v>60000</v>
      </c>
      <c r="G556" s="78">
        <v>200000</v>
      </c>
      <c r="H556" s="82">
        <v>153440</v>
      </c>
      <c r="I556" s="50"/>
    </row>
    <row r="557" spans="1:9" x14ac:dyDescent="0.3">
      <c r="A557" s="143">
        <v>103</v>
      </c>
      <c r="B557" s="154" t="s">
        <v>686</v>
      </c>
      <c r="C557" s="154" t="s">
        <v>683</v>
      </c>
      <c r="D557" s="76" t="s">
        <v>630</v>
      </c>
      <c r="E557" s="77">
        <f t="shared" si="8"/>
        <v>10172700</v>
      </c>
      <c r="F557" s="78">
        <v>900000</v>
      </c>
      <c r="G557" s="78">
        <v>9000000</v>
      </c>
      <c r="H557" s="82">
        <v>272700</v>
      </c>
      <c r="I557" s="50"/>
    </row>
    <row r="558" spans="1:9" x14ac:dyDescent="0.3">
      <c r="A558" s="143"/>
      <c r="B558" s="154"/>
      <c r="C558" s="154"/>
      <c r="D558" s="76" t="s">
        <v>1001</v>
      </c>
      <c r="E558" s="77">
        <f t="shared" si="8"/>
        <v>1651020</v>
      </c>
      <c r="F558" s="78">
        <v>150000</v>
      </c>
      <c r="G558" s="78">
        <v>1200000</v>
      </c>
      <c r="H558" s="82">
        <v>301020</v>
      </c>
      <c r="I558" s="50"/>
    </row>
    <row r="559" spans="1:9" x14ac:dyDescent="0.3">
      <c r="A559" s="143">
        <v>104</v>
      </c>
      <c r="B559" s="144" t="s">
        <v>689</v>
      </c>
      <c r="C559" s="154" t="s">
        <v>1002</v>
      </c>
      <c r="D559" s="76" t="s">
        <v>691</v>
      </c>
      <c r="E559" s="77">
        <f t="shared" si="8"/>
        <v>5718500</v>
      </c>
      <c r="F559" s="78">
        <v>318500</v>
      </c>
      <c r="G559" s="78">
        <v>5400000</v>
      </c>
      <c r="H559" s="82"/>
      <c r="I559" s="50"/>
    </row>
    <row r="560" spans="1:9" x14ac:dyDescent="0.3">
      <c r="A560" s="143"/>
      <c r="B560" s="144"/>
      <c r="C560" s="154"/>
      <c r="D560" s="76" t="s">
        <v>968</v>
      </c>
      <c r="E560" s="77">
        <f t="shared" si="8"/>
        <v>1325200</v>
      </c>
      <c r="F560" s="78">
        <v>150000</v>
      </c>
      <c r="G560" s="78">
        <v>1060000</v>
      </c>
      <c r="H560" s="82">
        <v>115200</v>
      </c>
      <c r="I560" s="50"/>
    </row>
    <row r="561" spans="1:9" ht="31.5" x14ac:dyDescent="0.3">
      <c r="A561" s="86">
        <v>105</v>
      </c>
      <c r="B561" s="80" t="s">
        <v>695</v>
      </c>
      <c r="C561" s="80" t="s">
        <v>696</v>
      </c>
      <c r="D561" s="76" t="s">
        <v>697</v>
      </c>
      <c r="E561" s="77">
        <f t="shared" si="8"/>
        <v>3195200</v>
      </c>
      <c r="F561" s="78">
        <v>270000</v>
      </c>
      <c r="G561" s="78">
        <v>2660000</v>
      </c>
      <c r="H561" s="82">
        <v>265200</v>
      </c>
      <c r="I561" s="50"/>
    </row>
    <row r="562" spans="1:9" x14ac:dyDescent="0.3">
      <c r="A562" s="86">
        <v>106</v>
      </c>
      <c r="B562" s="80" t="s">
        <v>698</v>
      </c>
      <c r="C562" s="80" t="s">
        <v>699</v>
      </c>
      <c r="D562" s="76" t="s">
        <v>700</v>
      </c>
      <c r="E562" s="77">
        <f t="shared" si="8"/>
        <v>3010000</v>
      </c>
      <c r="F562" s="78">
        <v>210000</v>
      </c>
      <c r="G562" s="78">
        <v>2400000</v>
      </c>
      <c r="H562" s="82">
        <v>400000</v>
      </c>
      <c r="I562" s="50"/>
    </row>
    <row r="563" spans="1:9" x14ac:dyDescent="0.3">
      <c r="A563" s="143">
        <v>107</v>
      </c>
      <c r="B563" s="144" t="s">
        <v>704</v>
      </c>
      <c r="C563" s="144" t="s">
        <v>705</v>
      </c>
      <c r="D563" s="76" t="s">
        <v>706</v>
      </c>
      <c r="E563" s="77">
        <f t="shared" si="8"/>
        <v>835200</v>
      </c>
      <c r="F563" s="78">
        <v>120000</v>
      </c>
      <c r="G563" s="78">
        <v>600000</v>
      </c>
      <c r="H563" s="82">
        <v>115200</v>
      </c>
      <c r="I563" s="50"/>
    </row>
    <row r="564" spans="1:9" x14ac:dyDescent="0.3">
      <c r="A564" s="143"/>
      <c r="B564" s="144"/>
      <c r="C564" s="144"/>
      <c r="D564" s="76" t="s">
        <v>1003</v>
      </c>
      <c r="E564" s="77">
        <f t="shared" si="8"/>
        <v>3010856</v>
      </c>
      <c r="F564" s="78">
        <v>240000</v>
      </c>
      <c r="G564" s="78">
        <v>2250000</v>
      </c>
      <c r="H564" s="82">
        <v>520856</v>
      </c>
      <c r="I564" s="50"/>
    </row>
    <row r="565" spans="1:9" x14ac:dyDescent="0.3">
      <c r="A565" s="143"/>
      <c r="B565" s="144"/>
      <c r="C565" s="144"/>
      <c r="D565" s="76" t="s">
        <v>1037</v>
      </c>
      <c r="E565" s="77">
        <f t="shared" si="8"/>
        <v>785400</v>
      </c>
      <c r="F565" s="78">
        <v>120000</v>
      </c>
      <c r="G565" s="78">
        <v>600000</v>
      </c>
      <c r="H565" s="82">
        <v>65400</v>
      </c>
      <c r="I565" s="50"/>
    </row>
    <row r="566" spans="1:9" x14ac:dyDescent="0.3">
      <c r="A566" s="143">
        <v>108</v>
      </c>
      <c r="B566" s="144" t="s">
        <v>712</v>
      </c>
      <c r="C566" s="144" t="s">
        <v>713</v>
      </c>
      <c r="D566" s="76" t="s">
        <v>714</v>
      </c>
      <c r="E566" s="77">
        <f t="shared" si="8"/>
        <v>7230000</v>
      </c>
      <c r="F566" s="78">
        <v>480000</v>
      </c>
      <c r="G566" s="78">
        <v>6750000</v>
      </c>
      <c r="H566" s="82"/>
      <c r="I566" s="50"/>
    </row>
    <row r="567" spans="1:9" x14ac:dyDescent="0.3">
      <c r="A567" s="143"/>
      <c r="B567" s="144"/>
      <c r="C567" s="144"/>
      <c r="D567" s="76" t="s">
        <v>715</v>
      </c>
      <c r="E567" s="77">
        <f t="shared" si="8"/>
        <v>640000</v>
      </c>
      <c r="F567" s="78">
        <v>90000</v>
      </c>
      <c r="G567" s="78">
        <v>550000</v>
      </c>
      <c r="H567" s="82"/>
      <c r="I567" s="50"/>
    </row>
    <row r="568" spans="1:9" x14ac:dyDescent="0.3">
      <c r="A568" s="143"/>
      <c r="B568" s="144"/>
      <c r="C568" s="144"/>
      <c r="D568" s="76" t="s">
        <v>1004</v>
      </c>
      <c r="E568" s="77">
        <f t="shared" si="8"/>
        <v>500000</v>
      </c>
      <c r="F568" s="78">
        <v>60000</v>
      </c>
      <c r="G568" s="78">
        <v>440000</v>
      </c>
      <c r="H568" s="82"/>
      <c r="I568" s="50"/>
    </row>
    <row r="569" spans="1:9" x14ac:dyDescent="0.3">
      <c r="A569" s="143">
        <v>109</v>
      </c>
      <c r="B569" s="144" t="s">
        <v>717</v>
      </c>
      <c r="C569" s="144" t="s">
        <v>718</v>
      </c>
      <c r="D569" s="76" t="s">
        <v>1005</v>
      </c>
      <c r="E569" s="77">
        <f t="shared" si="8"/>
        <v>824890</v>
      </c>
      <c r="F569" s="78">
        <v>90000</v>
      </c>
      <c r="G569" s="78">
        <v>520000</v>
      </c>
      <c r="H569" s="82">
        <v>214890</v>
      </c>
      <c r="I569" s="50"/>
    </row>
    <row r="570" spans="1:9" x14ac:dyDescent="0.3">
      <c r="A570" s="143"/>
      <c r="B570" s="144"/>
      <c r="C570" s="144"/>
      <c r="D570" s="76" t="s">
        <v>1006</v>
      </c>
      <c r="E570" s="77">
        <f t="shared" si="8"/>
        <v>3817980</v>
      </c>
      <c r="F570" s="78">
        <v>330000</v>
      </c>
      <c r="G570" s="78">
        <v>3300000</v>
      </c>
      <c r="H570" s="82">
        <v>187980</v>
      </c>
      <c r="I570" s="50"/>
    </row>
    <row r="571" spans="1:9" ht="31.5" x14ac:dyDescent="0.3">
      <c r="A571" s="86">
        <v>110</v>
      </c>
      <c r="B571" s="80" t="s">
        <v>726</v>
      </c>
      <c r="C571" s="80" t="s">
        <v>727</v>
      </c>
      <c r="D571" s="76" t="s">
        <v>720</v>
      </c>
      <c r="E571" s="77">
        <f t="shared" si="8"/>
        <v>920000</v>
      </c>
      <c r="F571" s="78">
        <v>60000</v>
      </c>
      <c r="G571" s="78">
        <v>650000</v>
      </c>
      <c r="H571" s="82">
        <v>210000</v>
      </c>
      <c r="I571" s="50"/>
    </row>
    <row r="572" spans="1:9" ht="31.5" x14ac:dyDescent="0.3">
      <c r="A572" s="86">
        <v>111</v>
      </c>
      <c r="B572" s="80" t="s">
        <v>729</v>
      </c>
      <c r="C572" s="80" t="s">
        <v>730</v>
      </c>
      <c r="D572" s="76" t="s">
        <v>630</v>
      </c>
      <c r="E572" s="77">
        <f t="shared" si="8"/>
        <v>7132920</v>
      </c>
      <c r="F572" s="78">
        <v>900000</v>
      </c>
      <c r="G572" s="78">
        <v>6000000</v>
      </c>
      <c r="H572" s="82">
        <v>232920</v>
      </c>
    </row>
    <row r="573" spans="1:9" x14ac:dyDescent="0.3">
      <c r="A573" s="143">
        <v>112</v>
      </c>
      <c r="B573" s="144" t="s">
        <v>731</v>
      </c>
      <c r="C573" s="144" t="s">
        <v>732</v>
      </c>
      <c r="D573" s="76" t="s">
        <v>728</v>
      </c>
      <c r="E573" s="77">
        <f t="shared" si="8"/>
        <v>1240000</v>
      </c>
      <c r="F573" s="78">
        <v>120000</v>
      </c>
      <c r="G573" s="78">
        <v>940000</v>
      </c>
      <c r="H573" s="82">
        <v>180000</v>
      </c>
    </row>
    <row r="574" spans="1:9" x14ac:dyDescent="0.3">
      <c r="A574" s="143"/>
      <c r="B574" s="144"/>
      <c r="C574" s="144"/>
      <c r="D574" s="76" t="s">
        <v>1007</v>
      </c>
      <c r="E574" s="77">
        <f t="shared" si="8"/>
        <v>1104674</v>
      </c>
      <c r="F574" s="78">
        <v>90000</v>
      </c>
      <c r="G574" s="78">
        <v>500000</v>
      </c>
      <c r="H574" s="82">
        <v>514674</v>
      </c>
    </row>
    <row r="575" spans="1:9" x14ac:dyDescent="0.3">
      <c r="A575" s="143">
        <v>113</v>
      </c>
      <c r="B575" s="144" t="s">
        <v>733</v>
      </c>
      <c r="C575" s="144" t="s">
        <v>734</v>
      </c>
      <c r="D575" s="76" t="s">
        <v>630</v>
      </c>
      <c r="E575" s="77">
        <f t="shared" si="8"/>
        <v>7622160</v>
      </c>
      <c r="F575" s="78">
        <v>900000</v>
      </c>
      <c r="G575" s="78">
        <v>6600000</v>
      </c>
      <c r="H575" s="82">
        <v>122160</v>
      </c>
    </row>
    <row r="576" spans="1:9" x14ac:dyDescent="0.3">
      <c r="A576" s="143"/>
      <c r="B576" s="144"/>
      <c r="C576" s="144"/>
      <c r="D576" s="76" t="s">
        <v>1008</v>
      </c>
      <c r="E576" s="77">
        <f t="shared" si="8"/>
        <v>3780000</v>
      </c>
      <c r="F576" s="78">
        <v>360000</v>
      </c>
      <c r="G576" s="78">
        <v>3300000</v>
      </c>
      <c r="H576" s="82">
        <v>120000</v>
      </c>
    </row>
    <row r="577" spans="1:8" x14ac:dyDescent="0.3">
      <c r="A577" s="143"/>
      <c r="B577" s="144"/>
      <c r="C577" s="144"/>
      <c r="D577" s="76" t="s">
        <v>1009</v>
      </c>
      <c r="E577" s="77">
        <f t="shared" si="8"/>
        <v>5137600</v>
      </c>
      <c r="F577" s="78">
        <v>660000</v>
      </c>
      <c r="G577" s="78">
        <v>4054000</v>
      </c>
      <c r="H577" s="82">
        <v>423600</v>
      </c>
    </row>
    <row r="578" spans="1:8" ht="31.5" x14ac:dyDescent="0.3">
      <c r="A578" s="86">
        <v>114</v>
      </c>
      <c r="B578" s="80" t="s">
        <v>735</v>
      </c>
      <c r="C578" s="80" t="s">
        <v>736</v>
      </c>
      <c r="D578" s="76" t="s">
        <v>630</v>
      </c>
      <c r="E578" s="77">
        <f t="shared" si="8"/>
        <v>10019760</v>
      </c>
      <c r="F578" s="78">
        <v>900000</v>
      </c>
      <c r="G578" s="78">
        <v>9000000</v>
      </c>
      <c r="H578" s="82">
        <v>119760</v>
      </c>
    </row>
    <row r="579" spans="1:8" x14ac:dyDescent="0.3">
      <c r="A579" s="143">
        <v>115</v>
      </c>
      <c r="B579" s="144" t="s">
        <v>737</v>
      </c>
      <c r="C579" s="144" t="s">
        <v>738</v>
      </c>
      <c r="D579" s="76" t="s">
        <v>630</v>
      </c>
      <c r="E579" s="77">
        <f t="shared" si="8"/>
        <v>10019760</v>
      </c>
      <c r="F579" s="78">
        <v>900000</v>
      </c>
      <c r="G579" s="78">
        <v>9000000</v>
      </c>
      <c r="H579" s="82">
        <v>119760</v>
      </c>
    </row>
    <row r="580" spans="1:8" x14ac:dyDescent="0.3">
      <c r="A580" s="143"/>
      <c r="B580" s="144"/>
      <c r="C580" s="144"/>
      <c r="D580" s="76" t="s">
        <v>1008</v>
      </c>
      <c r="E580" s="77">
        <f t="shared" si="8"/>
        <v>3936000</v>
      </c>
      <c r="F580" s="78">
        <v>360000</v>
      </c>
      <c r="G580" s="78">
        <v>3300000</v>
      </c>
      <c r="H580" s="82">
        <v>276000</v>
      </c>
    </row>
    <row r="581" spans="1:8" ht="31.5" x14ac:dyDescent="0.3">
      <c r="A581" s="86">
        <v>116</v>
      </c>
      <c r="B581" s="80" t="s">
        <v>745</v>
      </c>
      <c r="C581" s="80" t="s">
        <v>746</v>
      </c>
      <c r="D581" s="76" t="s">
        <v>630</v>
      </c>
      <c r="E581" s="77">
        <f t="shared" si="8"/>
        <v>5838200</v>
      </c>
      <c r="F581" s="78">
        <v>540000</v>
      </c>
      <c r="G581" s="78">
        <v>4800000</v>
      </c>
      <c r="H581" s="82">
        <v>498200</v>
      </c>
    </row>
    <row r="582" spans="1:8" ht="31.5" x14ac:dyDescent="0.3">
      <c r="A582" s="86">
        <v>117</v>
      </c>
      <c r="B582" s="80" t="s">
        <v>747</v>
      </c>
      <c r="C582" s="80" t="s">
        <v>748</v>
      </c>
      <c r="D582" s="76" t="s">
        <v>630</v>
      </c>
      <c r="E582" s="77">
        <f t="shared" si="8"/>
        <v>10111920</v>
      </c>
      <c r="F582" s="78">
        <v>900000</v>
      </c>
      <c r="G582" s="78">
        <v>9000000</v>
      </c>
      <c r="H582" s="82">
        <v>211920</v>
      </c>
    </row>
    <row r="583" spans="1:8" x14ac:dyDescent="0.3">
      <c r="A583" s="143">
        <v>118</v>
      </c>
      <c r="B583" s="144" t="s">
        <v>750</v>
      </c>
      <c r="C583" s="144" t="s">
        <v>751</v>
      </c>
      <c r="D583" s="76" t="s">
        <v>752</v>
      </c>
      <c r="E583" s="77">
        <f t="shared" si="8"/>
        <v>3493590</v>
      </c>
      <c r="F583" s="78">
        <v>270000</v>
      </c>
      <c r="G583" s="78">
        <v>2950000</v>
      </c>
      <c r="H583" s="82">
        <v>273590</v>
      </c>
    </row>
    <row r="584" spans="1:8" x14ac:dyDescent="0.3">
      <c r="A584" s="143"/>
      <c r="B584" s="144"/>
      <c r="C584" s="144"/>
      <c r="D584" s="76" t="s">
        <v>720</v>
      </c>
      <c r="E584" s="77">
        <f t="shared" ref="E584:E645" si="9">+F584+G584+H584</f>
        <v>888200</v>
      </c>
      <c r="F584" s="78">
        <v>60000</v>
      </c>
      <c r="G584" s="78">
        <v>650000</v>
      </c>
      <c r="H584" s="82">
        <v>178200</v>
      </c>
    </row>
    <row r="585" spans="1:8" x14ac:dyDescent="0.3">
      <c r="A585" s="86">
        <v>119</v>
      </c>
      <c r="B585" s="80" t="s">
        <v>758</v>
      </c>
      <c r="C585" s="80" t="s">
        <v>759</v>
      </c>
      <c r="D585" s="76" t="s">
        <v>755</v>
      </c>
      <c r="E585" s="77">
        <f t="shared" si="9"/>
        <v>470800</v>
      </c>
      <c r="F585" s="78">
        <v>30000</v>
      </c>
      <c r="G585" s="78">
        <v>280000</v>
      </c>
      <c r="H585" s="82">
        <v>160800</v>
      </c>
    </row>
    <row r="586" spans="1:8" ht="31.5" x14ac:dyDescent="0.3">
      <c r="A586" s="86">
        <v>120</v>
      </c>
      <c r="B586" s="80" t="s">
        <v>761</v>
      </c>
      <c r="C586" s="80" t="s">
        <v>762</v>
      </c>
      <c r="D586" s="76" t="s">
        <v>630</v>
      </c>
      <c r="E586" s="77">
        <f t="shared" si="9"/>
        <v>8051280</v>
      </c>
      <c r="F586" s="78">
        <v>900000</v>
      </c>
      <c r="G586" s="78">
        <v>7020000</v>
      </c>
      <c r="H586" s="82">
        <v>131280</v>
      </c>
    </row>
    <row r="587" spans="1:8" ht="31.5" x14ac:dyDescent="0.3">
      <c r="A587" s="86">
        <v>121</v>
      </c>
      <c r="B587" s="80" t="s">
        <v>763</v>
      </c>
      <c r="C587" s="80" t="s">
        <v>764</v>
      </c>
      <c r="D587" s="76" t="s">
        <v>754</v>
      </c>
      <c r="E587" s="77">
        <f t="shared" si="9"/>
        <v>510310</v>
      </c>
      <c r="F587" s="78">
        <v>30000</v>
      </c>
      <c r="G587" s="78">
        <v>280000</v>
      </c>
      <c r="H587" s="82">
        <v>200310</v>
      </c>
    </row>
    <row r="588" spans="1:8" x14ac:dyDescent="0.3">
      <c r="A588" s="143">
        <v>122</v>
      </c>
      <c r="B588" s="144" t="s">
        <v>765</v>
      </c>
      <c r="C588" s="144" t="s">
        <v>766</v>
      </c>
      <c r="D588" s="76" t="s">
        <v>630</v>
      </c>
      <c r="E588" s="77">
        <f t="shared" si="9"/>
        <v>5892600</v>
      </c>
      <c r="F588" s="78">
        <v>900000</v>
      </c>
      <c r="G588" s="78">
        <v>4575000</v>
      </c>
      <c r="H588" s="82">
        <v>417600</v>
      </c>
    </row>
    <row r="589" spans="1:8" x14ac:dyDescent="0.3">
      <c r="A589" s="143"/>
      <c r="B589" s="144"/>
      <c r="C589" s="144"/>
      <c r="D589" s="76" t="s">
        <v>1010</v>
      </c>
      <c r="E589" s="77">
        <f t="shared" si="9"/>
        <v>764370</v>
      </c>
      <c r="F589" s="78">
        <v>90000</v>
      </c>
      <c r="G589" s="78">
        <v>400000</v>
      </c>
      <c r="H589" s="82">
        <v>274370</v>
      </c>
    </row>
    <row r="590" spans="1:8" ht="31.5" x14ac:dyDescent="0.3">
      <c r="A590" s="86">
        <v>122</v>
      </c>
      <c r="B590" s="80" t="s">
        <v>767</v>
      </c>
      <c r="C590" s="80" t="s">
        <v>766</v>
      </c>
      <c r="D590" s="76" t="s">
        <v>630</v>
      </c>
      <c r="E590" s="77">
        <f t="shared" si="9"/>
        <v>5817600</v>
      </c>
      <c r="F590" s="78">
        <v>900000</v>
      </c>
      <c r="G590" s="78">
        <v>4500000</v>
      </c>
      <c r="H590" s="82">
        <v>417600</v>
      </c>
    </row>
    <row r="591" spans="1:8" s="2" customFormat="1" x14ac:dyDescent="0.25">
      <c r="A591" s="143">
        <v>123</v>
      </c>
      <c r="B591" s="141" t="s">
        <v>770</v>
      </c>
      <c r="C591" s="141" t="s">
        <v>771</v>
      </c>
      <c r="D591" s="76" t="s">
        <v>768</v>
      </c>
      <c r="E591" s="77">
        <f t="shared" si="9"/>
        <v>2012085</v>
      </c>
      <c r="F591" s="78">
        <v>90000</v>
      </c>
      <c r="G591" s="78">
        <v>550000</v>
      </c>
      <c r="H591" s="82">
        <v>1372085</v>
      </c>
    </row>
    <row r="592" spans="1:8" s="2" customFormat="1" x14ac:dyDescent="0.25">
      <c r="A592" s="143"/>
      <c r="B592" s="141"/>
      <c r="C592" s="141"/>
      <c r="D592" s="76" t="s">
        <v>1011</v>
      </c>
      <c r="E592" s="77">
        <f t="shared" si="9"/>
        <v>1530000</v>
      </c>
      <c r="F592" s="78">
        <v>150000</v>
      </c>
      <c r="G592" s="78">
        <v>1200000</v>
      </c>
      <c r="H592" s="82">
        <v>180000</v>
      </c>
    </row>
    <row r="593" spans="1:8" s="2" customFormat="1" x14ac:dyDescent="0.25">
      <c r="A593" s="143">
        <v>124</v>
      </c>
      <c r="B593" s="141" t="s">
        <v>775</v>
      </c>
      <c r="C593" s="141" t="s">
        <v>771</v>
      </c>
      <c r="D593" s="76" t="s">
        <v>772</v>
      </c>
      <c r="E593" s="77">
        <f t="shared" si="9"/>
        <v>2199601</v>
      </c>
      <c r="F593" s="78">
        <v>60000</v>
      </c>
      <c r="G593" s="78">
        <v>600000</v>
      </c>
      <c r="H593" s="82">
        <v>1539601</v>
      </c>
    </row>
    <row r="594" spans="1:8" s="2" customFormat="1" x14ac:dyDescent="0.25">
      <c r="A594" s="143"/>
      <c r="B594" s="141"/>
      <c r="C594" s="141"/>
      <c r="D594" s="76" t="s">
        <v>1036</v>
      </c>
      <c r="E594" s="77">
        <f t="shared" si="9"/>
        <v>4665183</v>
      </c>
      <c r="F594" s="78">
        <v>300000</v>
      </c>
      <c r="G594" s="78">
        <v>2700000</v>
      </c>
      <c r="H594" s="82">
        <v>1665183</v>
      </c>
    </row>
    <row r="595" spans="1:8" s="2" customFormat="1" ht="31.5" x14ac:dyDescent="0.25">
      <c r="A595" s="86">
        <v>125</v>
      </c>
      <c r="B595" s="87" t="s">
        <v>777</v>
      </c>
      <c r="C595" s="87" t="s">
        <v>778</v>
      </c>
      <c r="D595" s="76" t="s">
        <v>1035</v>
      </c>
      <c r="E595" s="77">
        <f t="shared" si="9"/>
        <v>1774000</v>
      </c>
      <c r="F595" s="78">
        <v>150000</v>
      </c>
      <c r="G595" s="78">
        <v>1550000</v>
      </c>
      <c r="H595" s="82">
        <v>74000</v>
      </c>
    </row>
    <row r="596" spans="1:8" s="2" customFormat="1" ht="31.5" x14ac:dyDescent="0.25">
      <c r="A596" s="86">
        <v>126</v>
      </c>
      <c r="B596" s="87" t="s">
        <v>779</v>
      </c>
      <c r="C596" s="87" t="s">
        <v>780</v>
      </c>
      <c r="D596" s="76" t="s">
        <v>918</v>
      </c>
      <c r="E596" s="77">
        <f t="shared" si="9"/>
        <v>1470000</v>
      </c>
      <c r="F596" s="78">
        <v>120000</v>
      </c>
      <c r="G596" s="78">
        <v>1350000</v>
      </c>
      <c r="H596" s="82"/>
    </row>
    <row r="597" spans="1:8" s="2" customFormat="1" ht="31.5" x14ac:dyDescent="0.25">
      <c r="A597" s="86">
        <v>127</v>
      </c>
      <c r="B597" s="87" t="s">
        <v>781</v>
      </c>
      <c r="C597" s="87" t="s">
        <v>782</v>
      </c>
      <c r="D597" s="76" t="s">
        <v>1012</v>
      </c>
      <c r="E597" s="77">
        <f t="shared" si="9"/>
        <v>1313596</v>
      </c>
      <c r="F597" s="78">
        <v>60000</v>
      </c>
      <c r="G597" s="78">
        <v>40000</v>
      </c>
      <c r="H597" s="82">
        <v>1213596</v>
      </c>
    </row>
    <row r="598" spans="1:8" s="2" customFormat="1" x14ac:dyDescent="0.25">
      <c r="A598" s="86">
        <v>128</v>
      </c>
      <c r="B598" s="87" t="s">
        <v>783</v>
      </c>
      <c r="C598" s="87" t="s">
        <v>784</v>
      </c>
      <c r="D598" s="76" t="s">
        <v>630</v>
      </c>
      <c r="E598" s="77">
        <f t="shared" si="9"/>
        <v>5649720</v>
      </c>
      <c r="F598" s="78">
        <v>837000</v>
      </c>
      <c r="G598" s="78">
        <v>4350000</v>
      </c>
      <c r="H598" s="82">
        <v>462720</v>
      </c>
    </row>
    <row r="599" spans="1:8" s="2" customFormat="1" x14ac:dyDescent="0.25">
      <c r="A599" s="143">
        <v>129</v>
      </c>
      <c r="B599" s="141" t="s">
        <v>785</v>
      </c>
      <c r="C599" s="141" t="s">
        <v>786</v>
      </c>
      <c r="D599" s="76" t="s">
        <v>630</v>
      </c>
      <c r="E599" s="77">
        <f t="shared" si="9"/>
        <v>5185800</v>
      </c>
      <c r="F599" s="78">
        <v>900000</v>
      </c>
      <c r="G599" s="78">
        <v>4122000</v>
      </c>
      <c r="H599" s="82">
        <v>163800</v>
      </c>
    </row>
    <row r="600" spans="1:8" s="2" customFormat="1" x14ac:dyDescent="0.25">
      <c r="A600" s="143"/>
      <c r="B600" s="141"/>
      <c r="C600" s="141"/>
      <c r="D600" s="76" t="s">
        <v>630</v>
      </c>
      <c r="E600" s="77">
        <f t="shared" si="9"/>
        <v>7266200</v>
      </c>
      <c r="F600" s="78">
        <v>930000</v>
      </c>
      <c r="G600" s="78">
        <v>6200000</v>
      </c>
      <c r="H600" s="82">
        <v>136200</v>
      </c>
    </row>
    <row r="601" spans="1:8" s="2" customFormat="1" x14ac:dyDescent="0.25">
      <c r="A601" s="143"/>
      <c r="B601" s="141"/>
      <c r="C601" s="141"/>
      <c r="D601" s="76" t="s">
        <v>1008</v>
      </c>
      <c r="E601" s="77">
        <f t="shared" si="9"/>
        <v>5138600</v>
      </c>
      <c r="F601" s="78">
        <v>360000</v>
      </c>
      <c r="G601" s="78">
        <v>4400000</v>
      </c>
      <c r="H601" s="82">
        <v>378600</v>
      </c>
    </row>
    <row r="602" spans="1:8" s="2" customFormat="1" x14ac:dyDescent="0.25">
      <c r="A602" s="86">
        <v>130</v>
      </c>
      <c r="B602" s="87" t="s">
        <v>787</v>
      </c>
      <c r="C602" s="87" t="s">
        <v>784</v>
      </c>
      <c r="D602" s="76" t="s">
        <v>630</v>
      </c>
      <c r="E602" s="77">
        <f t="shared" si="9"/>
        <v>4351200</v>
      </c>
      <c r="F602" s="78">
        <v>930000</v>
      </c>
      <c r="G602" s="78">
        <v>3000000</v>
      </c>
      <c r="H602" s="82">
        <v>421200</v>
      </c>
    </row>
    <row r="603" spans="1:8" s="2" customFormat="1" ht="31.5" x14ac:dyDescent="0.25">
      <c r="A603" s="86">
        <v>131</v>
      </c>
      <c r="B603" s="87" t="s">
        <v>788</v>
      </c>
      <c r="C603" s="87" t="s">
        <v>789</v>
      </c>
      <c r="D603" s="76" t="s">
        <v>630</v>
      </c>
      <c r="E603" s="77">
        <f t="shared" si="9"/>
        <v>7038000</v>
      </c>
      <c r="F603" s="78">
        <v>930000</v>
      </c>
      <c r="G603" s="78">
        <v>6000000</v>
      </c>
      <c r="H603" s="82">
        <v>108000</v>
      </c>
    </row>
    <row r="604" spans="1:8" s="2" customFormat="1" x14ac:dyDescent="0.25">
      <c r="A604" s="86">
        <v>132</v>
      </c>
      <c r="B604" s="87" t="s">
        <v>790</v>
      </c>
      <c r="C604" s="87" t="s">
        <v>780</v>
      </c>
      <c r="D604" s="76" t="s">
        <v>1013</v>
      </c>
      <c r="E604" s="77">
        <f t="shared" si="9"/>
        <v>310000</v>
      </c>
      <c r="F604" s="78">
        <v>60000</v>
      </c>
      <c r="G604" s="78">
        <v>250000</v>
      </c>
      <c r="H604" s="82"/>
    </row>
    <row r="605" spans="1:8" s="2" customFormat="1" x14ac:dyDescent="0.25">
      <c r="A605" s="86">
        <v>133</v>
      </c>
      <c r="B605" s="87" t="s">
        <v>791</v>
      </c>
      <c r="C605" s="87" t="s">
        <v>792</v>
      </c>
      <c r="D605" s="76" t="s">
        <v>1013</v>
      </c>
      <c r="E605" s="77">
        <f t="shared" si="9"/>
        <v>310000</v>
      </c>
      <c r="F605" s="78">
        <v>60000</v>
      </c>
      <c r="G605" s="78">
        <v>250000</v>
      </c>
      <c r="H605" s="82"/>
    </row>
    <row r="606" spans="1:8" s="2" customFormat="1" x14ac:dyDescent="0.25">
      <c r="A606" s="86">
        <v>134</v>
      </c>
      <c r="B606" s="87" t="s">
        <v>793</v>
      </c>
      <c r="C606" s="87" t="s">
        <v>780</v>
      </c>
      <c r="D606" s="76" t="s">
        <v>868</v>
      </c>
      <c r="E606" s="77">
        <f t="shared" si="9"/>
        <v>2430000</v>
      </c>
      <c r="F606" s="78">
        <v>180000</v>
      </c>
      <c r="G606" s="78">
        <v>2250000</v>
      </c>
      <c r="H606" s="82"/>
    </row>
    <row r="607" spans="1:8" s="2" customFormat="1" x14ac:dyDescent="0.25">
      <c r="A607" s="86">
        <v>135</v>
      </c>
      <c r="B607" s="87" t="s">
        <v>794</v>
      </c>
      <c r="C607" s="87" t="s">
        <v>784</v>
      </c>
      <c r="D607" s="76" t="s">
        <v>630</v>
      </c>
      <c r="E607" s="77">
        <f t="shared" si="9"/>
        <v>10023000</v>
      </c>
      <c r="F607" s="78">
        <v>930000</v>
      </c>
      <c r="G607" s="78">
        <v>8700000</v>
      </c>
      <c r="H607" s="82">
        <v>393000</v>
      </c>
    </row>
    <row r="608" spans="1:8" s="2" customFormat="1" ht="31.5" x14ac:dyDescent="0.25">
      <c r="A608" s="86">
        <v>136</v>
      </c>
      <c r="B608" s="87" t="s">
        <v>795</v>
      </c>
      <c r="C608" s="87" t="s">
        <v>796</v>
      </c>
      <c r="D608" s="76" t="s">
        <v>1014</v>
      </c>
      <c r="E608" s="77">
        <f t="shared" si="9"/>
        <v>2199000</v>
      </c>
      <c r="F608" s="78">
        <v>240000</v>
      </c>
      <c r="G608" s="78">
        <v>1800000</v>
      </c>
      <c r="H608" s="82">
        <v>159000</v>
      </c>
    </row>
    <row r="609" spans="1:8" s="2" customFormat="1" ht="47.25" x14ac:dyDescent="0.25">
      <c r="A609" s="86">
        <v>137</v>
      </c>
      <c r="B609" s="87" t="s">
        <v>797</v>
      </c>
      <c r="C609" s="87" t="s">
        <v>502</v>
      </c>
      <c r="D609" s="76" t="s">
        <v>1015</v>
      </c>
      <c r="E609" s="77">
        <f t="shared" si="9"/>
        <v>499000</v>
      </c>
      <c r="F609" s="78">
        <v>60000</v>
      </c>
      <c r="G609" s="78">
        <v>280000</v>
      </c>
      <c r="H609" s="82">
        <v>159000</v>
      </c>
    </row>
    <row r="610" spans="1:8" s="2" customFormat="1" ht="31.5" x14ac:dyDescent="0.25">
      <c r="A610" s="86">
        <v>138</v>
      </c>
      <c r="B610" s="87" t="s">
        <v>798</v>
      </c>
      <c r="C610" s="87" t="s">
        <v>799</v>
      </c>
      <c r="D610" s="76" t="s">
        <v>1016</v>
      </c>
      <c r="E610" s="77">
        <f t="shared" si="9"/>
        <v>5138600</v>
      </c>
      <c r="F610" s="78">
        <v>360000</v>
      </c>
      <c r="G610" s="78">
        <v>4400000</v>
      </c>
      <c r="H610" s="82">
        <v>378600</v>
      </c>
    </row>
    <row r="611" spans="1:8" s="2" customFormat="1" ht="31.5" x14ac:dyDescent="0.25">
      <c r="A611" s="86">
        <v>139</v>
      </c>
      <c r="B611" s="87" t="s">
        <v>800</v>
      </c>
      <c r="C611" s="87" t="s">
        <v>748</v>
      </c>
      <c r="D611" s="76" t="s">
        <v>978</v>
      </c>
      <c r="E611" s="77">
        <f t="shared" si="9"/>
        <v>1278000</v>
      </c>
      <c r="F611" s="78">
        <v>360000</v>
      </c>
      <c r="G611" s="78">
        <v>660000</v>
      </c>
      <c r="H611" s="82">
        <v>258000</v>
      </c>
    </row>
    <row r="612" spans="1:8" s="2" customFormat="1" ht="31.5" x14ac:dyDescent="0.25">
      <c r="A612" s="86">
        <v>140</v>
      </c>
      <c r="B612" s="87" t="s">
        <v>801</v>
      </c>
      <c r="C612" s="87" t="s">
        <v>802</v>
      </c>
      <c r="D612" s="76" t="s">
        <v>1017</v>
      </c>
      <c r="E612" s="77">
        <f t="shared" si="9"/>
        <v>7112800</v>
      </c>
      <c r="F612" s="78">
        <v>900000</v>
      </c>
      <c r="G612" s="78">
        <v>5800000</v>
      </c>
      <c r="H612" s="82">
        <v>412800</v>
      </c>
    </row>
    <row r="613" spans="1:8" s="2" customFormat="1" ht="47.25" x14ac:dyDescent="0.25">
      <c r="A613" s="86">
        <v>141</v>
      </c>
      <c r="B613" s="87" t="s">
        <v>803</v>
      </c>
      <c r="C613" s="87" t="s">
        <v>804</v>
      </c>
      <c r="D613" s="76" t="s">
        <v>978</v>
      </c>
      <c r="E613" s="77">
        <f t="shared" si="9"/>
        <v>1950434</v>
      </c>
      <c r="F613" s="78">
        <v>360000</v>
      </c>
      <c r="G613" s="78">
        <v>660000</v>
      </c>
      <c r="H613" s="82">
        <v>930434</v>
      </c>
    </row>
    <row r="614" spans="1:8" s="2" customFormat="1" x14ac:dyDescent="0.25">
      <c r="A614" s="143">
        <v>142</v>
      </c>
      <c r="B614" s="141" t="s">
        <v>805</v>
      </c>
      <c r="C614" s="141" t="s">
        <v>806</v>
      </c>
      <c r="D614" s="76" t="s">
        <v>1018</v>
      </c>
      <c r="E614" s="77">
        <f t="shared" si="9"/>
        <v>2105000</v>
      </c>
      <c r="F614" s="78">
        <v>120000</v>
      </c>
      <c r="G614" s="78">
        <v>1700000</v>
      </c>
      <c r="H614" s="82">
        <v>285000</v>
      </c>
    </row>
    <row r="615" spans="1:8" s="2" customFormat="1" x14ac:dyDescent="0.25">
      <c r="A615" s="143"/>
      <c r="B615" s="141"/>
      <c r="C615" s="141"/>
      <c r="D615" s="76" t="s">
        <v>1000</v>
      </c>
      <c r="E615" s="77">
        <f t="shared" si="9"/>
        <v>413440</v>
      </c>
      <c r="F615" s="78">
        <v>60000</v>
      </c>
      <c r="G615" s="78">
        <v>200000</v>
      </c>
      <c r="H615" s="82">
        <v>153440</v>
      </c>
    </row>
    <row r="616" spans="1:8" s="2" customFormat="1" ht="31.5" x14ac:dyDescent="0.25">
      <c r="A616" s="86">
        <v>143</v>
      </c>
      <c r="B616" s="87" t="s">
        <v>807</v>
      </c>
      <c r="C616" s="87" t="s">
        <v>808</v>
      </c>
      <c r="D616" s="76" t="s">
        <v>978</v>
      </c>
      <c r="E616" s="77">
        <f t="shared" si="9"/>
        <v>2320000</v>
      </c>
      <c r="F616" s="78">
        <v>360000</v>
      </c>
      <c r="G616" s="78">
        <v>1780000</v>
      </c>
      <c r="H616" s="82">
        <v>180000</v>
      </c>
    </row>
    <row r="617" spans="1:8" s="2" customFormat="1" x14ac:dyDescent="0.25">
      <c r="A617" s="86">
        <v>144</v>
      </c>
      <c r="B617" s="87" t="s">
        <v>809</v>
      </c>
      <c r="C617" s="87" t="s">
        <v>810</v>
      </c>
      <c r="D617" s="76" t="s">
        <v>630</v>
      </c>
      <c r="E617" s="77">
        <f t="shared" si="9"/>
        <v>5754240</v>
      </c>
      <c r="F617" s="78">
        <v>900000</v>
      </c>
      <c r="G617" s="78">
        <v>4500000</v>
      </c>
      <c r="H617" s="82">
        <v>354240</v>
      </c>
    </row>
    <row r="618" spans="1:8" s="2" customFormat="1" x14ac:dyDescent="0.25">
      <c r="A618" s="143">
        <v>145</v>
      </c>
      <c r="B618" s="141" t="s">
        <v>811</v>
      </c>
      <c r="C618" s="141" t="s">
        <v>812</v>
      </c>
      <c r="D618" s="76" t="s">
        <v>630</v>
      </c>
      <c r="E618" s="77">
        <f t="shared" si="9"/>
        <v>7280400</v>
      </c>
      <c r="F618" s="78">
        <v>900000</v>
      </c>
      <c r="G618" s="78">
        <v>6000000</v>
      </c>
      <c r="H618" s="82">
        <v>380400</v>
      </c>
    </row>
    <row r="619" spans="1:8" s="2" customFormat="1" x14ac:dyDescent="0.25">
      <c r="A619" s="143"/>
      <c r="B619" s="141"/>
      <c r="C619" s="141"/>
      <c r="D619" s="76" t="s">
        <v>1034</v>
      </c>
      <c r="E619" s="77">
        <f t="shared" si="9"/>
        <v>4713600</v>
      </c>
      <c r="F619" s="78">
        <v>900000</v>
      </c>
      <c r="G619" s="78">
        <v>3120000</v>
      </c>
      <c r="H619" s="82">
        <v>693600</v>
      </c>
    </row>
    <row r="620" spans="1:8" s="2" customFormat="1" x14ac:dyDescent="0.25">
      <c r="A620" s="143"/>
      <c r="B620" s="141"/>
      <c r="C620" s="141"/>
      <c r="D620" s="76" t="s">
        <v>1019</v>
      </c>
      <c r="E620" s="77">
        <f t="shared" si="9"/>
        <v>4692100</v>
      </c>
      <c r="F620" s="78">
        <v>1500000</v>
      </c>
      <c r="G620" s="78">
        <v>3130000</v>
      </c>
      <c r="H620" s="82">
        <v>62100</v>
      </c>
    </row>
    <row r="621" spans="1:8" s="2" customFormat="1" x14ac:dyDescent="0.25">
      <c r="A621" s="143">
        <v>146</v>
      </c>
      <c r="B621" s="141" t="s">
        <v>813</v>
      </c>
      <c r="C621" s="141" t="s">
        <v>814</v>
      </c>
      <c r="D621" s="76" t="s">
        <v>1016</v>
      </c>
      <c r="E621" s="77">
        <f t="shared" si="9"/>
        <v>3839500</v>
      </c>
      <c r="F621" s="78">
        <v>269500</v>
      </c>
      <c r="G621" s="78">
        <v>3300000</v>
      </c>
      <c r="H621" s="82">
        <v>270000</v>
      </c>
    </row>
    <row r="622" spans="1:8" s="2" customFormat="1" x14ac:dyDescent="0.25">
      <c r="A622" s="143"/>
      <c r="B622" s="141"/>
      <c r="C622" s="141"/>
      <c r="D622" s="76" t="s">
        <v>630</v>
      </c>
      <c r="E622" s="77">
        <f t="shared" si="9"/>
        <v>6943500</v>
      </c>
      <c r="F622" s="78">
        <v>900000</v>
      </c>
      <c r="G622" s="78">
        <v>6000000</v>
      </c>
      <c r="H622" s="82">
        <v>43500</v>
      </c>
    </row>
    <row r="623" spans="1:8" s="2" customFormat="1" x14ac:dyDescent="0.25">
      <c r="A623" s="143">
        <v>147</v>
      </c>
      <c r="B623" s="141" t="s">
        <v>815</v>
      </c>
      <c r="C623" s="141" t="s">
        <v>816</v>
      </c>
      <c r="D623" s="76" t="s">
        <v>630</v>
      </c>
      <c r="E623" s="77">
        <f t="shared" si="9"/>
        <v>6192000</v>
      </c>
      <c r="F623" s="78">
        <v>900000</v>
      </c>
      <c r="G623" s="78">
        <v>4500000</v>
      </c>
      <c r="H623" s="82">
        <v>792000</v>
      </c>
    </row>
    <row r="624" spans="1:8" s="2" customFormat="1" x14ac:dyDescent="0.25">
      <c r="A624" s="143"/>
      <c r="B624" s="141"/>
      <c r="C624" s="141"/>
      <c r="D624" s="76" t="s">
        <v>1020</v>
      </c>
      <c r="E624" s="77">
        <f t="shared" si="9"/>
        <v>180400</v>
      </c>
      <c r="F624" s="78">
        <v>30000</v>
      </c>
      <c r="G624" s="78">
        <v>100000</v>
      </c>
      <c r="H624" s="82">
        <v>50400</v>
      </c>
    </row>
    <row r="625" spans="1:8" s="2" customFormat="1" x14ac:dyDescent="0.25">
      <c r="A625" s="143"/>
      <c r="B625" s="141"/>
      <c r="C625" s="141"/>
      <c r="D625" s="76" t="s">
        <v>1021</v>
      </c>
      <c r="E625" s="77">
        <f t="shared" si="9"/>
        <v>410400</v>
      </c>
      <c r="F625" s="78">
        <v>60000</v>
      </c>
      <c r="G625" s="78">
        <v>300000</v>
      </c>
      <c r="H625" s="82">
        <v>50400</v>
      </c>
    </row>
    <row r="626" spans="1:8" s="2" customFormat="1" x14ac:dyDescent="0.25">
      <c r="A626" s="143"/>
      <c r="B626" s="141"/>
      <c r="C626" s="141"/>
      <c r="D626" s="76" t="s">
        <v>1022</v>
      </c>
      <c r="E626" s="77">
        <f t="shared" si="9"/>
        <v>245400</v>
      </c>
      <c r="F626" s="78">
        <v>135000</v>
      </c>
      <c r="G626" s="78">
        <v>60000</v>
      </c>
      <c r="H626" s="82">
        <v>50400</v>
      </c>
    </row>
    <row r="627" spans="1:8" s="2" customFormat="1" x14ac:dyDescent="0.25">
      <c r="A627" s="143">
        <v>148</v>
      </c>
      <c r="B627" s="141" t="s">
        <v>817</v>
      </c>
      <c r="C627" s="141" t="s">
        <v>818</v>
      </c>
      <c r="D627" s="76" t="s">
        <v>1023</v>
      </c>
      <c r="E627" s="77">
        <f t="shared" si="9"/>
        <v>694210</v>
      </c>
      <c r="F627" s="78">
        <v>60000</v>
      </c>
      <c r="G627" s="78">
        <v>450000</v>
      </c>
      <c r="H627" s="82">
        <v>184210</v>
      </c>
    </row>
    <row r="628" spans="1:8" s="2" customFormat="1" x14ac:dyDescent="0.25">
      <c r="A628" s="143"/>
      <c r="B628" s="141"/>
      <c r="C628" s="141"/>
      <c r="D628" s="76" t="s">
        <v>1024</v>
      </c>
      <c r="E628" s="77">
        <f t="shared" si="9"/>
        <v>276310</v>
      </c>
      <c r="F628" s="78">
        <v>60000</v>
      </c>
      <c r="G628" s="78"/>
      <c r="H628" s="82">
        <v>216310</v>
      </c>
    </row>
    <row r="629" spans="1:8" s="2" customFormat="1" ht="31.5" x14ac:dyDescent="0.25">
      <c r="A629" s="86">
        <v>149</v>
      </c>
      <c r="B629" s="87" t="s">
        <v>819</v>
      </c>
      <c r="C629" s="87" t="s">
        <v>820</v>
      </c>
      <c r="D629" s="76" t="s">
        <v>994</v>
      </c>
      <c r="E629" s="77">
        <f t="shared" si="9"/>
        <v>856000</v>
      </c>
      <c r="F629" s="78">
        <v>60000</v>
      </c>
      <c r="G629" s="78">
        <v>450000</v>
      </c>
      <c r="H629" s="82">
        <v>346000</v>
      </c>
    </row>
    <row r="630" spans="1:8" s="2" customFormat="1" x14ac:dyDescent="0.25">
      <c r="A630" s="143">
        <v>150</v>
      </c>
      <c r="B630" s="141" t="s">
        <v>822</v>
      </c>
      <c r="C630" s="141" t="s">
        <v>823</v>
      </c>
      <c r="D630" s="76" t="s">
        <v>994</v>
      </c>
      <c r="E630" s="77">
        <f t="shared" si="9"/>
        <v>787140</v>
      </c>
      <c r="F630" s="78">
        <v>60000</v>
      </c>
      <c r="G630" s="78">
        <v>450000</v>
      </c>
      <c r="H630" s="82">
        <v>277140</v>
      </c>
    </row>
    <row r="631" spans="1:8" s="2" customFormat="1" x14ac:dyDescent="0.25">
      <c r="A631" s="143"/>
      <c r="B631" s="141"/>
      <c r="C631" s="141"/>
      <c r="D631" s="76" t="s">
        <v>1025</v>
      </c>
      <c r="E631" s="77">
        <f t="shared" si="9"/>
        <v>510000</v>
      </c>
      <c r="F631" s="78">
        <v>30000</v>
      </c>
      <c r="G631" s="78">
        <v>300000</v>
      </c>
      <c r="H631" s="82">
        <v>180000</v>
      </c>
    </row>
    <row r="632" spans="1:8" s="2" customFormat="1" ht="31.5" x14ac:dyDescent="0.25">
      <c r="A632" s="86">
        <v>151</v>
      </c>
      <c r="B632" s="87" t="s">
        <v>1097</v>
      </c>
      <c r="C632" s="87" t="s">
        <v>746</v>
      </c>
      <c r="D632" s="76" t="s">
        <v>630</v>
      </c>
      <c r="E632" s="77">
        <f t="shared" si="9"/>
        <v>7229000</v>
      </c>
      <c r="F632" s="78">
        <v>900000</v>
      </c>
      <c r="G632" s="78">
        <v>6000000</v>
      </c>
      <c r="H632" s="82">
        <v>329000</v>
      </c>
    </row>
    <row r="633" spans="1:8" s="2" customFormat="1" ht="47.25" x14ac:dyDescent="0.25">
      <c r="A633" s="86">
        <v>152</v>
      </c>
      <c r="B633" s="87" t="s">
        <v>1098</v>
      </c>
      <c r="C633" s="87" t="s">
        <v>824</v>
      </c>
      <c r="D633" s="76" t="s">
        <v>1008</v>
      </c>
      <c r="E633" s="77">
        <f t="shared" si="9"/>
        <v>3814320</v>
      </c>
      <c r="F633" s="78">
        <v>722120</v>
      </c>
      <c r="G633" s="78">
        <v>2410000</v>
      </c>
      <c r="H633" s="82">
        <v>682200</v>
      </c>
    </row>
    <row r="634" spans="1:8" s="2" customFormat="1" ht="31.5" x14ac:dyDescent="0.25">
      <c r="A634" s="86">
        <v>153</v>
      </c>
      <c r="B634" s="87" t="s">
        <v>825</v>
      </c>
      <c r="C634" s="87" t="s">
        <v>826</v>
      </c>
      <c r="D634" s="76" t="s">
        <v>630</v>
      </c>
      <c r="E634" s="77">
        <f t="shared" si="9"/>
        <v>7280400</v>
      </c>
      <c r="F634" s="78">
        <v>900000</v>
      </c>
      <c r="G634" s="78">
        <v>6000000</v>
      </c>
      <c r="H634" s="82">
        <v>380400</v>
      </c>
    </row>
    <row r="635" spans="1:8" s="2" customFormat="1" x14ac:dyDescent="0.25">
      <c r="A635" s="143">
        <v>154</v>
      </c>
      <c r="B635" s="141" t="s">
        <v>827</v>
      </c>
      <c r="C635" s="141" t="s">
        <v>828</v>
      </c>
      <c r="D635" s="76" t="s">
        <v>1026</v>
      </c>
      <c r="E635" s="77">
        <f t="shared" si="9"/>
        <v>3085420</v>
      </c>
      <c r="F635" s="78">
        <v>360000</v>
      </c>
      <c r="G635" s="78">
        <v>2310000</v>
      </c>
      <c r="H635" s="82">
        <v>415420</v>
      </c>
    </row>
    <row r="636" spans="1:8" s="2" customFormat="1" x14ac:dyDescent="0.25">
      <c r="A636" s="143"/>
      <c r="B636" s="141"/>
      <c r="C636" s="141"/>
      <c r="D636" s="76" t="s">
        <v>630</v>
      </c>
      <c r="E636" s="77">
        <f t="shared" si="9"/>
        <v>5228220</v>
      </c>
      <c r="F636" s="78">
        <v>900000</v>
      </c>
      <c r="G636" s="78">
        <v>4125000</v>
      </c>
      <c r="H636" s="82">
        <v>203220</v>
      </c>
    </row>
    <row r="637" spans="1:8" s="2" customFormat="1" ht="31.5" x14ac:dyDescent="0.25">
      <c r="A637" s="86">
        <v>155</v>
      </c>
      <c r="B637" s="87" t="s">
        <v>829</v>
      </c>
      <c r="C637" s="87" t="s">
        <v>830</v>
      </c>
      <c r="D637" s="76" t="s">
        <v>1027</v>
      </c>
      <c r="E637" s="77">
        <f t="shared" si="9"/>
        <v>3020360</v>
      </c>
      <c r="F637" s="78">
        <v>360000</v>
      </c>
      <c r="G637" s="78">
        <v>2310000</v>
      </c>
      <c r="H637" s="82">
        <v>350360</v>
      </c>
    </row>
    <row r="638" spans="1:8" s="2" customFormat="1" ht="31.5" x14ac:dyDescent="0.25">
      <c r="A638" s="86">
        <v>156</v>
      </c>
      <c r="B638" s="87" t="s">
        <v>831</v>
      </c>
      <c r="C638" s="87" t="s">
        <v>87</v>
      </c>
      <c r="D638" s="76" t="s">
        <v>1028</v>
      </c>
      <c r="E638" s="77">
        <f t="shared" si="9"/>
        <v>1408000</v>
      </c>
      <c r="F638" s="78">
        <v>120000</v>
      </c>
      <c r="G638" s="78">
        <v>1000000</v>
      </c>
      <c r="H638" s="82">
        <v>288000</v>
      </c>
    </row>
    <row r="639" spans="1:8" s="2" customFormat="1" ht="31.5" x14ac:dyDescent="0.25">
      <c r="A639" s="86">
        <v>157</v>
      </c>
      <c r="B639" s="87" t="s">
        <v>832</v>
      </c>
      <c r="C639" s="87" t="s">
        <v>833</v>
      </c>
      <c r="D639" s="76" t="s">
        <v>1029</v>
      </c>
      <c r="E639" s="77">
        <f t="shared" si="9"/>
        <v>2590297</v>
      </c>
      <c r="F639" s="78">
        <v>90000</v>
      </c>
      <c r="G639" s="78">
        <v>900000</v>
      </c>
      <c r="H639" s="82">
        <v>1600297</v>
      </c>
    </row>
    <row r="640" spans="1:8" s="2" customFormat="1" ht="31.5" x14ac:dyDescent="0.25">
      <c r="A640" s="86">
        <v>158</v>
      </c>
      <c r="B640" s="87" t="s">
        <v>834</v>
      </c>
      <c r="C640" s="87" t="s">
        <v>835</v>
      </c>
      <c r="D640" s="76" t="s">
        <v>1030</v>
      </c>
      <c r="E640" s="77">
        <f t="shared" si="9"/>
        <v>5941024</v>
      </c>
      <c r="F640" s="78">
        <v>900000</v>
      </c>
      <c r="G640" s="78">
        <v>4825000</v>
      </c>
      <c r="H640" s="82">
        <v>216024</v>
      </c>
    </row>
    <row r="641" spans="1:8" s="2" customFormat="1" ht="31.5" x14ac:dyDescent="0.25">
      <c r="A641" s="86">
        <v>159</v>
      </c>
      <c r="B641" s="87" t="s">
        <v>836</v>
      </c>
      <c r="C641" s="87" t="s">
        <v>802</v>
      </c>
      <c r="D641" s="76" t="s">
        <v>630</v>
      </c>
      <c r="E641" s="77">
        <f t="shared" si="9"/>
        <v>6201024</v>
      </c>
      <c r="F641" s="78">
        <v>900000</v>
      </c>
      <c r="G641" s="78">
        <v>5085000</v>
      </c>
      <c r="H641" s="82">
        <v>216024</v>
      </c>
    </row>
    <row r="642" spans="1:8" s="2" customFormat="1" x14ac:dyDescent="0.25">
      <c r="A642" s="143">
        <v>160</v>
      </c>
      <c r="B642" s="141" t="s">
        <v>850</v>
      </c>
      <c r="C642" s="141" t="s">
        <v>55</v>
      </c>
      <c r="D642" s="76" t="s">
        <v>1033</v>
      </c>
      <c r="E642" s="77">
        <f t="shared" si="9"/>
        <v>1208140</v>
      </c>
      <c r="F642" s="78">
        <v>120000</v>
      </c>
      <c r="G642" s="78">
        <v>600000</v>
      </c>
      <c r="H642" s="82">
        <v>488140</v>
      </c>
    </row>
    <row r="643" spans="1:8" s="2" customFormat="1" x14ac:dyDescent="0.25">
      <c r="A643" s="143"/>
      <c r="B643" s="141"/>
      <c r="C643" s="141"/>
      <c r="D643" s="76" t="s">
        <v>1031</v>
      </c>
      <c r="E643" s="77">
        <f t="shared" si="9"/>
        <v>899000</v>
      </c>
      <c r="F643" s="78">
        <v>90000</v>
      </c>
      <c r="G643" s="78">
        <v>400000</v>
      </c>
      <c r="H643" s="82">
        <v>409000</v>
      </c>
    </row>
    <row r="644" spans="1:8" s="2" customFormat="1" ht="31.5" x14ac:dyDescent="0.25">
      <c r="A644" s="86">
        <v>161</v>
      </c>
      <c r="B644" s="87" t="s">
        <v>851</v>
      </c>
      <c r="C644" s="87" t="s">
        <v>852</v>
      </c>
      <c r="D644" s="80" t="s">
        <v>1032</v>
      </c>
      <c r="E644" s="77">
        <f t="shared" si="9"/>
        <v>2787348</v>
      </c>
      <c r="F644" s="78">
        <v>180000</v>
      </c>
      <c r="G644" s="78">
        <v>1530000</v>
      </c>
      <c r="H644" s="82">
        <v>1077348</v>
      </c>
    </row>
    <row r="645" spans="1:8" s="2" customFormat="1" ht="31.5" x14ac:dyDescent="0.25">
      <c r="A645" s="86">
        <v>162</v>
      </c>
      <c r="B645" s="87" t="s">
        <v>853</v>
      </c>
      <c r="C645" s="87" t="s">
        <v>854</v>
      </c>
      <c r="D645" s="76" t="s">
        <v>1009</v>
      </c>
      <c r="E645" s="77">
        <f t="shared" si="9"/>
        <v>4963200</v>
      </c>
      <c r="F645" s="78">
        <v>660000</v>
      </c>
      <c r="G645" s="78">
        <v>3960000</v>
      </c>
      <c r="H645" s="82">
        <v>343200</v>
      </c>
    </row>
    <row r="646" spans="1:8" s="2" customFormat="1" ht="21" thickBot="1" x14ac:dyDescent="0.3">
      <c r="A646" s="94"/>
      <c r="B646" s="140" t="s">
        <v>855</v>
      </c>
      <c r="C646" s="140"/>
      <c r="D646" s="140"/>
      <c r="E646" s="95">
        <f>SUM(E7:E645)</f>
        <v>1693226729.53</v>
      </c>
      <c r="F646" s="95">
        <f t="shared" ref="F646:H646" si="10">SUM(F7:F645)</f>
        <v>227102426.62</v>
      </c>
      <c r="G646" s="95">
        <f t="shared" si="10"/>
        <v>965967526.9000001</v>
      </c>
      <c r="H646" s="162">
        <f t="shared" si="10"/>
        <v>500156776.00999999</v>
      </c>
    </row>
    <row r="647" spans="1:8" ht="19.5" thickTop="1" x14ac:dyDescent="0.3"/>
    <row r="651" spans="1:8" x14ac:dyDescent="0.3">
      <c r="B651" s="71"/>
    </row>
    <row r="652" spans="1:8" x14ac:dyDescent="0.3">
      <c r="C652" s="71"/>
      <c r="D652" s="71"/>
    </row>
    <row r="653" spans="1:8" x14ac:dyDescent="0.3">
      <c r="B653" s="72"/>
      <c r="C653" s="71"/>
      <c r="D653" s="71"/>
    </row>
    <row r="654" spans="1:8" x14ac:dyDescent="0.3">
      <c r="B654" s="72"/>
      <c r="C654" s="72"/>
    </row>
    <row r="655" spans="1:8" x14ac:dyDescent="0.3">
      <c r="B655" s="73"/>
    </row>
    <row r="657" spans="4:4" x14ac:dyDescent="0.3">
      <c r="D657" s="11"/>
    </row>
  </sheetData>
  <mergeCells count="312">
    <mergeCell ref="C230:C235"/>
    <mergeCell ref="A209:A229"/>
    <mergeCell ref="B209:B229"/>
    <mergeCell ref="B614:B615"/>
    <mergeCell ref="A614:A615"/>
    <mergeCell ref="B569:B570"/>
    <mergeCell ref="A569:A570"/>
    <mergeCell ref="C569:C570"/>
    <mergeCell ref="B548:B549"/>
    <mergeCell ref="A548:A549"/>
    <mergeCell ref="C548:C549"/>
    <mergeCell ref="B255:B260"/>
    <mergeCell ref="C255:C260"/>
    <mergeCell ref="A255:A260"/>
    <mergeCell ref="B535:B537"/>
    <mergeCell ref="C535:C537"/>
    <mergeCell ref="A535:A537"/>
    <mergeCell ref="B420:B423"/>
    <mergeCell ref="A420:A423"/>
    <mergeCell ref="B375:B376"/>
    <mergeCell ref="C375:C376"/>
    <mergeCell ref="A316:A320"/>
    <mergeCell ref="B377:B379"/>
    <mergeCell ref="A377:A379"/>
    <mergeCell ref="B236:B254"/>
    <mergeCell ref="A236:A254"/>
    <mergeCell ref="C236:C254"/>
    <mergeCell ref="C377:C379"/>
    <mergeCell ref="A358:A363"/>
    <mergeCell ref="B358:B363"/>
    <mergeCell ref="C358:C363"/>
    <mergeCell ref="A339:A345"/>
    <mergeCell ref="B339:B345"/>
    <mergeCell ref="C339:C345"/>
    <mergeCell ref="A277:A301"/>
    <mergeCell ref="B277:B301"/>
    <mergeCell ref="C277:C301"/>
    <mergeCell ref="A349:A351"/>
    <mergeCell ref="B349:B351"/>
    <mergeCell ref="C349:C351"/>
    <mergeCell ref="A321:A338"/>
    <mergeCell ref="B321:B338"/>
    <mergeCell ref="C321:C338"/>
    <mergeCell ref="C262:C264"/>
    <mergeCell ref="A346:A347"/>
    <mergeCell ref="B380:B383"/>
    <mergeCell ref="A380:A383"/>
    <mergeCell ref="B384:B394"/>
    <mergeCell ref="C384:C394"/>
    <mergeCell ref="A478:A483"/>
    <mergeCell ref="B478:B483"/>
    <mergeCell ref="C478:C483"/>
    <mergeCell ref="C420:C423"/>
    <mergeCell ref="B494:B503"/>
    <mergeCell ref="A494:A503"/>
    <mergeCell ref="C494:C503"/>
    <mergeCell ref="C458:C459"/>
    <mergeCell ref="A464:A467"/>
    <mergeCell ref="B464:B467"/>
    <mergeCell ref="C464:C467"/>
    <mergeCell ref="A460:A463"/>
    <mergeCell ref="B460:B463"/>
    <mergeCell ref="C460:C463"/>
    <mergeCell ref="B485:B493"/>
    <mergeCell ref="A485:A493"/>
    <mergeCell ref="B474:B475"/>
    <mergeCell ref="C474:C475"/>
    <mergeCell ref="A409:A413"/>
    <mergeCell ref="A405:A406"/>
    <mergeCell ref="C409:C413"/>
    <mergeCell ref="B407:B408"/>
    <mergeCell ref="C407:C408"/>
    <mergeCell ref="A407:A408"/>
    <mergeCell ref="B512:B515"/>
    <mergeCell ref="A512:A515"/>
    <mergeCell ref="C559:C560"/>
    <mergeCell ref="C485:C493"/>
    <mergeCell ref="C414:C415"/>
    <mergeCell ref="B414:B415"/>
    <mergeCell ref="A414:A415"/>
    <mergeCell ref="C557:C558"/>
    <mergeCell ref="A470:A471"/>
    <mergeCell ref="B470:B471"/>
    <mergeCell ref="A476:A477"/>
    <mergeCell ref="B476:B477"/>
    <mergeCell ref="C476:C477"/>
    <mergeCell ref="A474:A475"/>
    <mergeCell ref="C470:C471"/>
    <mergeCell ref="A438:A442"/>
    <mergeCell ref="B438:B442"/>
    <mergeCell ref="C438:C442"/>
    <mergeCell ref="B409:B413"/>
    <mergeCell ref="B635:B636"/>
    <mergeCell ref="C635:C636"/>
    <mergeCell ref="A635:A636"/>
    <mergeCell ref="B588:B589"/>
    <mergeCell ref="A588:A589"/>
    <mergeCell ref="C588:C589"/>
    <mergeCell ref="B431:B434"/>
    <mergeCell ref="C431:C434"/>
    <mergeCell ref="A431:A434"/>
    <mergeCell ref="A573:A574"/>
    <mergeCell ref="B573:B574"/>
    <mergeCell ref="C573:C574"/>
    <mergeCell ref="A443:A457"/>
    <mergeCell ref="B443:B457"/>
    <mergeCell ref="C443:C457"/>
    <mergeCell ref="B621:B622"/>
    <mergeCell ref="A516:A517"/>
    <mergeCell ref="B516:B517"/>
    <mergeCell ref="B579:B580"/>
    <mergeCell ref="C579:C580"/>
    <mergeCell ref="B583:B584"/>
    <mergeCell ref="A583:A584"/>
    <mergeCell ref="C583:C584"/>
    <mergeCell ref="B575:B577"/>
    <mergeCell ref="C575:C577"/>
    <mergeCell ref="B262:B264"/>
    <mergeCell ref="A262:A264"/>
    <mergeCell ref="A302:A307"/>
    <mergeCell ref="B302:B307"/>
    <mergeCell ref="C302:C307"/>
    <mergeCell ref="B346:B347"/>
    <mergeCell ref="C346:C347"/>
    <mergeCell ref="B507:B509"/>
    <mergeCell ref="C507:C509"/>
    <mergeCell ref="A541:A542"/>
    <mergeCell ref="C512:C515"/>
    <mergeCell ref="C538:C539"/>
    <mergeCell ref="C541:C542"/>
    <mergeCell ref="B541:B542"/>
    <mergeCell ref="B551:B556"/>
    <mergeCell ref="C551:C556"/>
    <mergeCell ref="A551:A556"/>
    <mergeCell ref="B527:B532"/>
    <mergeCell ref="A527:A532"/>
    <mergeCell ref="C516:C517"/>
    <mergeCell ref="C405:C406"/>
    <mergeCell ref="B557:B558"/>
    <mergeCell ref="A557:A558"/>
    <mergeCell ref="A127:A136"/>
    <mergeCell ref="B127:B136"/>
    <mergeCell ref="C127:C136"/>
    <mergeCell ref="A158:A160"/>
    <mergeCell ref="C158:C160"/>
    <mergeCell ref="A197:A202"/>
    <mergeCell ref="B197:B202"/>
    <mergeCell ref="C197:C202"/>
    <mergeCell ref="C188:C189"/>
    <mergeCell ref="A176:A177"/>
    <mergeCell ref="B176:B177"/>
    <mergeCell ref="B188:B189"/>
    <mergeCell ref="C137:C142"/>
    <mergeCell ref="B158:B160"/>
    <mergeCell ref="A188:A189"/>
    <mergeCell ref="C209:C229"/>
    <mergeCell ref="B316:B320"/>
    <mergeCell ref="C316:C320"/>
    <mergeCell ref="A230:A235"/>
    <mergeCell ref="B230:B235"/>
    <mergeCell ref="A70:A104"/>
    <mergeCell ref="B70:B104"/>
    <mergeCell ref="C70:C104"/>
    <mergeCell ref="A161:A174"/>
    <mergeCell ref="B161:B174"/>
    <mergeCell ref="C161:C174"/>
    <mergeCell ref="B137:B142"/>
    <mergeCell ref="B105:B126"/>
    <mergeCell ref="A105:A126"/>
    <mergeCell ref="C105:C126"/>
    <mergeCell ref="A147:A154"/>
    <mergeCell ref="B147:B154"/>
    <mergeCell ref="C147:C154"/>
    <mergeCell ref="A143:A146"/>
    <mergeCell ref="B143:B146"/>
    <mergeCell ref="C143:C146"/>
    <mergeCell ref="A156:A157"/>
    <mergeCell ref="B156:B157"/>
    <mergeCell ref="A137:A142"/>
    <mergeCell ref="B405:B406"/>
    <mergeCell ref="A458:A459"/>
    <mergeCell ref="B458:B459"/>
    <mergeCell ref="C527:C532"/>
    <mergeCell ref="A504:A506"/>
    <mergeCell ref="B504:B506"/>
    <mergeCell ref="C504:C506"/>
    <mergeCell ref="A507:A509"/>
    <mergeCell ref="A2:H2"/>
    <mergeCell ref="A3:H3"/>
    <mergeCell ref="A5:A6"/>
    <mergeCell ref="B5:B6"/>
    <mergeCell ref="C5:C6"/>
    <mergeCell ref="D5:D6"/>
    <mergeCell ref="E5:E6"/>
    <mergeCell ref="F5:H5"/>
    <mergeCell ref="A45:A48"/>
    <mergeCell ref="B45:B48"/>
    <mergeCell ref="C45:C48"/>
    <mergeCell ref="B7:B33"/>
    <mergeCell ref="A7:A33"/>
    <mergeCell ref="C7:C33"/>
    <mergeCell ref="A34:A44"/>
    <mergeCell ref="B34:B44"/>
    <mergeCell ref="C34:C44"/>
    <mergeCell ref="C468:C469"/>
    <mergeCell ref="C156:C157"/>
    <mergeCell ref="A192:A194"/>
    <mergeCell ref="B192:B194"/>
    <mergeCell ref="C192:C194"/>
    <mergeCell ref="A195:A196"/>
    <mergeCell ref="B195:B196"/>
    <mergeCell ref="B518:B524"/>
    <mergeCell ref="C518:C524"/>
    <mergeCell ref="A518:A524"/>
    <mergeCell ref="A375:A376"/>
    <mergeCell ref="B395:B399"/>
    <mergeCell ref="B352:B357"/>
    <mergeCell ref="A352:A357"/>
    <mergeCell ref="C352:C357"/>
    <mergeCell ref="C308:C314"/>
    <mergeCell ref="C395:C399"/>
    <mergeCell ref="A395:A399"/>
    <mergeCell ref="A308:A314"/>
    <mergeCell ref="B308:B314"/>
    <mergeCell ref="C380:C383"/>
    <mergeCell ref="A384:A394"/>
    <mergeCell ref="B468:B469"/>
    <mergeCell ref="A468:A469"/>
    <mergeCell ref="B416:B419"/>
    <mergeCell ref="A416:A419"/>
    <mergeCell ref="C416:C419"/>
    <mergeCell ref="A424:A425"/>
    <mergeCell ref="B424:B425"/>
    <mergeCell ref="C424:C425"/>
    <mergeCell ref="C435:C437"/>
    <mergeCell ref="A435:A437"/>
    <mergeCell ref="B435:B437"/>
    <mergeCell ref="B427:B430"/>
    <mergeCell ref="A427:A430"/>
    <mergeCell ref="C427:C430"/>
    <mergeCell ref="A618:A620"/>
    <mergeCell ref="B618:B620"/>
    <mergeCell ref="C618:C620"/>
    <mergeCell ref="A533:A534"/>
    <mergeCell ref="B533:B534"/>
    <mergeCell ref="C533:C534"/>
    <mergeCell ref="A546:A547"/>
    <mergeCell ref="B546:B547"/>
    <mergeCell ref="C546:C547"/>
    <mergeCell ref="A544:A545"/>
    <mergeCell ref="B544:B545"/>
    <mergeCell ref="C544:C545"/>
    <mergeCell ref="A538:A539"/>
    <mergeCell ref="B538:B539"/>
    <mergeCell ref="B563:B565"/>
    <mergeCell ref="A563:A565"/>
    <mergeCell ref="C563:C565"/>
    <mergeCell ref="C566:C568"/>
    <mergeCell ref="B566:B568"/>
    <mergeCell ref="A566:A568"/>
    <mergeCell ref="A559:A560"/>
    <mergeCell ref="B559:B560"/>
    <mergeCell ref="A579:A580"/>
    <mergeCell ref="A575:A577"/>
    <mergeCell ref="A627:A628"/>
    <mergeCell ref="B627:B628"/>
    <mergeCell ref="C627:C628"/>
    <mergeCell ref="C591:C592"/>
    <mergeCell ref="B591:B592"/>
    <mergeCell ref="A591:A592"/>
    <mergeCell ref="B642:B643"/>
    <mergeCell ref="A642:A643"/>
    <mergeCell ref="C642:C643"/>
    <mergeCell ref="B623:B626"/>
    <mergeCell ref="A623:A626"/>
    <mergeCell ref="C623:C626"/>
    <mergeCell ref="A599:A601"/>
    <mergeCell ref="B599:B601"/>
    <mergeCell ref="C599:C601"/>
    <mergeCell ref="A593:A594"/>
    <mergeCell ref="B593:B594"/>
    <mergeCell ref="C593:C594"/>
    <mergeCell ref="A621:A622"/>
    <mergeCell ref="C621:C622"/>
    <mergeCell ref="B630:B631"/>
    <mergeCell ref="A630:A631"/>
    <mergeCell ref="C630:C631"/>
    <mergeCell ref="C614:C615"/>
    <mergeCell ref="B646:D646"/>
    <mergeCell ref="B49:B69"/>
    <mergeCell ref="A49:A69"/>
    <mergeCell ref="C49:C69"/>
    <mergeCell ref="B364:B373"/>
    <mergeCell ref="A364:A373"/>
    <mergeCell ref="C364:C373"/>
    <mergeCell ref="B400:B403"/>
    <mergeCell ref="A400:A403"/>
    <mergeCell ref="C400:C403"/>
    <mergeCell ref="B265:B276"/>
    <mergeCell ref="A265:A276"/>
    <mergeCell ref="C265:C276"/>
    <mergeCell ref="C203:C208"/>
    <mergeCell ref="B203:B208"/>
    <mergeCell ref="A203:A208"/>
    <mergeCell ref="C195:C196"/>
    <mergeCell ref="A178:A180"/>
    <mergeCell ref="B178:B180"/>
    <mergeCell ref="C178:C180"/>
    <mergeCell ref="B181:B187"/>
    <mergeCell ref="A181:A187"/>
    <mergeCell ref="C181:C187"/>
    <mergeCell ref="C176:C177"/>
  </mergeCells>
  <pageMargins left="0.23622047244094491" right="0.23622047244094491" top="0.19685039370078741" bottom="0.19685039370078741" header="0.19685039370078741" footer="0.19685039370078741"/>
  <pageSetup paperSize="9" scale="56" fitToHeight="0" orientation="landscape" verticalDpi="4294967295" r:id="rId1"/>
  <rowBreaks count="1" manualBreakCount="1">
    <brk id="648" max="7" man="1"/>
  </rowBreaks>
  <colBreaks count="1" manualBreakCount="1">
    <brk id="8" max="678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D47EB7-631C-49EF-8A56-272CAFF1A2FD}">
  <dimension ref="A2:K19"/>
  <sheetViews>
    <sheetView view="pageBreakPreview" zoomScaleNormal="100" zoomScaleSheetLayoutView="100" workbookViewId="0">
      <selection activeCell="K12" sqref="K12"/>
    </sheetView>
  </sheetViews>
  <sheetFormatPr defaultRowHeight="18.75" x14ac:dyDescent="0.3"/>
  <cols>
    <col min="1" max="1" width="4.85546875" style="2" customWidth="1"/>
    <col min="2" max="2" width="28.85546875" style="31" customWidth="1"/>
    <col min="3" max="3" width="28.42578125" style="31" customWidth="1"/>
    <col min="4" max="4" width="39.42578125" style="1" customWidth="1"/>
    <col min="5" max="5" width="38" style="1" customWidth="1"/>
    <col min="6" max="6" width="21.140625" style="1" customWidth="1"/>
    <col min="7" max="7" width="22" style="1" bestFit="1" customWidth="1"/>
    <col min="8" max="8" width="19" style="1" bestFit="1" customWidth="1"/>
    <col min="9" max="9" width="17.7109375" style="1" bestFit="1" customWidth="1"/>
    <col min="10" max="10" width="14.7109375" style="30" bestFit="1" customWidth="1"/>
    <col min="11" max="11" width="19" style="1" bestFit="1" customWidth="1"/>
    <col min="12" max="16384" width="9.140625" style="1"/>
  </cols>
  <sheetData>
    <row r="2" spans="1:11" ht="25.5" x14ac:dyDescent="0.3">
      <c r="A2" s="103" t="s">
        <v>849</v>
      </c>
      <c r="B2" s="103"/>
      <c r="C2" s="103"/>
      <c r="D2" s="103"/>
      <c r="E2" s="103"/>
      <c r="F2" s="103"/>
      <c r="G2" s="103"/>
      <c r="H2" s="103"/>
      <c r="I2" s="103"/>
    </row>
    <row r="3" spans="1:11" ht="25.5" x14ac:dyDescent="0.3">
      <c r="A3" s="103" t="s">
        <v>2</v>
      </c>
      <c r="B3" s="103"/>
      <c r="C3" s="103"/>
      <c r="D3" s="103"/>
      <c r="E3" s="103"/>
      <c r="F3" s="103"/>
      <c r="G3" s="103"/>
      <c r="H3" s="103"/>
      <c r="I3" s="103"/>
    </row>
    <row r="4" spans="1:11" s="30" customFormat="1" x14ac:dyDescent="0.3">
      <c r="A4" s="2"/>
      <c r="B4" s="31"/>
      <c r="C4" s="31"/>
      <c r="D4" s="1"/>
      <c r="E4" s="1"/>
      <c r="F4" s="1"/>
      <c r="G4" s="1"/>
      <c r="H4" s="1"/>
      <c r="I4" s="1"/>
      <c r="K4" s="1"/>
    </row>
    <row r="5" spans="1:11" s="30" customFormat="1" x14ac:dyDescent="0.3">
      <c r="A5" s="2"/>
      <c r="B5" s="31"/>
      <c r="C5" s="31"/>
      <c r="D5" s="1"/>
      <c r="E5" s="1"/>
      <c r="F5" s="1"/>
      <c r="G5" s="1"/>
      <c r="H5" s="1"/>
      <c r="I5" s="1"/>
      <c r="K5" s="1"/>
    </row>
    <row r="6" spans="1:11" s="30" customFormat="1" ht="19.5" thickBot="1" x14ac:dyDescent="0.35">
      <c r="A6" s="2"/>
      <c r="B6" s="31"/>
      <c r="C6" s="31"/>
      <c r="D6" s="1"/>
      <c r="E6" s="1"/>
      <c r="F6" s="1"/>
      <c r="G6" s="1"/>
      <c r="H6" s="1"/>
      <c r="I6" s="1"/>
      <c r="K6" s="1"/>
    </row>
    <row r="7" spans="1:11" s="30" customFormat="1" ht="20.25" thickTop="1" thickBot="1" x14ac:dyDescent="0.35">
      <c r="A7" s="106" t="s">
        <v>4</v>
      </c>
      <c r="B7" s="104" t="s">
        <v>3</v>
      </c>
      <c r="C7" s="128" t="s">
        <v>3</v>
      </c>
      <c r="D7" s="106" t="s">
        <v>837</v>
      </c>
      <c r="E7" s="105" t="s">
        <v>844</v>
      </c>
      <c r="F7" s="104" t="s">
        <v>6</v>
      </c>
      <c r="G7" s="106" t="s">
        <v>7</v>
      </c>
      <c r="H7" s="106"/>
      <c r="I7" s="106"/>
      <c r="K7" s="1"/>
    </row>
    <row r="8" spans="1:11" s="30" customFormat="1" ht="39" thickTop="1" thickBot="1" x14ac:dyDescent="0.35">
      <c r="A8" s="106"/>
      <c r="B8" s="104"/>
      <c r="C8" s="128"/>
      <c r="D8" s="106"/>
      <c r="E8" s="161"/>
      <c r="F8" s="104"/>
      <c r="G8" s="24" t="s">
        <v>8</v>
      </c>
      <c r="H8" s="24" t="s">
        <v>9</v>
      </c>
      <c r="I8" s="24" t="s">
        <v>1</v>
      </c>
      <c r="K8" s="1"/>
    </row>
    <row r="9" spans="1:11" s="2" customFormat="1" ht="19.5" thickTop="1" x14ac:dyDescent="0.25">
      <c r="A9" s="159">
        <v>1</v>
      </c>
      <c r="B9" s="157" t="s">
        <v>11</v>
      </c>
      <c r="C9" s="157" t="s">
        <v>91</v>
      </c>
      <c r="D9" s="67" t="s">
        <v>838</v>
      </c>
      <c r="E9" s="67" t="s">
        <v>843</v>
      </c>
      <c r="F9" s="64">
        <f t="shared" ref="F9:F13" si="0">+G9+H9+I9</f>
        <v>24481147.5</v>
      </c>
      <c r="G9" s="68"/>
      <c r="H9" s="68"/>
      <c r="I9" s="68">
        <v>24481147.5</v>
      </c>
    </row>
    <row r="10" spans="1:11" s="2" customFormat="1" x14ac:dyDescent="0.25">
      <c r="A10" s="160"/>
      <c r="B10" s="158"/>
      <c r="C10" s="158"/>
      <c r="D10" s="67" t="s">
        <v>839</v>
      </c>
      <c r="E10" s="67" t="s">
        <v>845</v>
      </c>
      <c r="F10" s="69">
        <f t="shared" si="0"/>
        <v>20482648</v>
      </c>
      <c r="G10" s="69">
        <v>3388149</v>
      </c>
      <c r="H10" s="69">
        <v>4129725</v>
      </c>
      <c r="I10" s="69">
        <v>12964774</v>
      </c>
    </row>
    <row r="11" spans="1:11" s="2" customFormat="1" x14ac:dyDescent="0.25">
      <c r="A11" s="159">
        <v>2</v>
      </c>
      <c r="B11" s="157" t="s">
        <v>533</v>
      </c>
      <c r="C11" s="157" t="s">
        <v>12</v>
      </c>
      <c r="D11" s="67" t="s">
        <v>840</v>
      </c>
      <c r="E11" s="67" t="s">
        <v>846</v>
      </c>
      <c r="F11" s="64">
        <f t="shared" si="0"/>
        <v>38977716</v>
      </c>
      <c r="G11" s="68"/>
      <c r="H11" s="68"/>
      <c r="I11" s="68">
        <v>38977716</v>
      </c>
    </row>
    <row r="12" spans="1:11" s="2" customFormat="1" x14ac:dyDescent="0.25">
      <c r="A12" s="160"/>
      <c r="B12" s="158"/>
      <c r="C12" s="158"/>
      <c r="D12" s="67" t="s">
        <v>841</v>
      </c>
      <c r="E12" s="67" t="s">
        <v>847</v>
      </c>
      <c r="F12" s="69">
        <f t="shared" si="0"/>
        <v>13154768</v>
      </c>
      <c r="G12" s="69"/>
      <c r="H12" s="69"/>
      <c r="I12" s="69">
        <v>13154768</v>
      </c>
    </row>
    <row r="13" spans="1:11" s="2" customFormat="1" x14ac:dyDescent="0.25">
      <c r="A13" s="43">
        <v>3</v>
      </c>
      <c r="B13" s="63" t="s">
        <v>13</v>
      </c>
      <c r="C13" s="63" t="s">
        <v>12</v>
      </c>
      <c r="D13" s="67" t="s">
        <v>842</v>
      </c>
      <c r="E13" s="67" t="s">
        <v>848</v>
      </c>
      <c r="F13" s="4">
        <f t="shared" si="0"/>
        <v>62929650.649999999</v>
      </c>
      <c r="G13" s="4">
        <v>4556070</v>
      </c>
      <c r="H13" s="4">
        <v>14264651.4</v>
      </c>
      <c r="I13" s="36">
        <v>44108929.25</v>
      </c>
    </row>
    <row r="14" spans="1:11" s="2" customFormat="1" x14ac:dyDescent="0.25">
      <c r="A14" s="43"/>
      <c r="B14" s="63"/>
      <c r="C14" s="63"/>
      <c r="D14" s="43"/>
      <c r="E14" s="43"/>
      <c r="F14" s="68"/>
      <c r="G14" s="68"/>
      <c r="H14" s="68"/>
      <c r="I14" s="68"/>
    </row>
    <row r="15" spans="1:11" s="2" customFormat="1" x14ac:dyDescent="0.25">
      <c r="A15" s="43"/>
      <c r="B15" s="63"/>
      <c r="C15" s="63"/>
      <c r="D15" s="43"/>
      <c r="E15" s="43"/>
      <c r="F15" s="43"/>
      <c r="G15" s="43"/>
      <c r="H15" s="43"/>
      <c r="I15" s="43"/>
    </row>
    <row r="16" spans="1:11" s="2" customFormat="1" x14ac:dyDescent="0.25">
      <c r="A16" s="43"/>
      <c r="B16" s="63"/>
      <c r="C16" s="63"/>
      <c r="D16" s="43"/>
      <c r="E16" s="43"/>
      <c r="F16" s="43"/>
      <c r="G16" s="43"/>
      <c r="H16" s="43"/>
      <c r="I16" s="43"/>
    </row>
    <row r="17" spans="1:9" x14ac:dyDescent="0.3">
      <c r="A17" s="43"/>
      <c r="B17" s="65"/>
      <c r="C17" s="65"/>
      <c r="D17" s="66"/>
      <c r="E17" s="66"/>
      <c r="F17" s="66"/>
      <c r="G17" s="66"/>
      <c r="H17" s="66"/>
      <c r="I17" s="66"/>
    </row>
    <row r="18" spans="1:9" x14ac:dyDescent="0.3">
      <c r="A18" s="43"/>
      <c r="B18" s="65"/>
      <c r="C18" s="65"/>
      <c r="D18" s="66"/>
      <c r="E18" s="66"/>
      <c r="F18" s="66"/>
      <c r="G18" s="66"/>
      <c r="H18" s="66"/>
      <c r="I18" s="66"/>
    </row>
    <row r="19" spans="1:9" x14ac:dyDescent="0.3">
      <c r="A19" s="43"/>
      <c r="B19" s="65"/>
      <c r="C19" s="65"/>
      <c r="D19" s="66"/>
      <c r="E19" s="66"/>
      <c r="F19" s="66"/>
      <c r="G19" s="66"/>
      <c r="H19" s="66"/>
      <c r="I19" s="66"/>
    </row>
  </sheetData>
  <mergeCells count="15">
    <mergeCell ref="A2:I2"/>
    <mergeCell ref="A3:I3"/>
    <mergeCell ref="A7:A8"/>
    <mergeCell ref="B7:B8"/>
    <mergeCell ref="C7:C8"/>
    <mergeCell ref="D7:D8"/>
    <mergeCell ref="F7:F8"/>
    <mergeCell ref="G7:I7"/>
    <mergeCell ref="E7:E8"/>
    <mergeCell ref="C9:C10"/>
    <mergeCell ref="B9:B10"/>
    <mergeCell ref="A9:A10"/>
    <mergeCell ref="C11:C12"/>
    <mergeCell ref="B11:B12"/>
    <mergeCell ref="A11:A12"/>
  </mergeCells>
  <pageMargins left="0.7" right="0.7" top="0.75" bottom="0.75" header="0.3" footer="0.3"/>
  <pageSetup paperSize="9" scale="39" orientation="portrait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z L D h U u k G k q e j A A A A 9 Q A A A B I A H A B D b 2 5 m a W c v U G F j a 2 F n Z S 5 4 b W w g o h g A K K A U A A A A A A A A A A A A A A A A A A A A A A A A A A A A h Y 8 9 D o I w A I W v Q r r T l u K g p J T B V R K j 0 b g 2 p U I j F N M f y 9 0 c P J J X E K O o m + P 7 3 j e 8 d 7 / e a D F 0 b X S R x q p e 5 y C B G E R S i 7 5 S u s 6 B d 8 d 4 D g p G 1 1 y c e C 2 j U d Y 2 G 2 y V g 8 a 5 c 4 Z Q C A G G F P a m R g T j B B 3 K 1 V Y 0 s u P g I 6 v / c q y 0 d V w L C R j d v 8 Y w A h c p n B E C M U U T o 6 X S 3 5 6 M c 5 / t D 6 R L 3 z p v J D M + 3 u w o m i J F 7 w v s A V B L A w Q U A A I A C A D M s O F S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z L D h U i i K R 7 g O A A A A E Q A A A B M A H A B G b 3 J t d W x h c y 9 T Z W N 0 a W 9 u M S 5 t I K I Y A C i g F A A A A A A A A A A A A A A A A A A A A A A A A A A A A C t O T S 7 J z M 9 T C I b Q h t Y A U E s B A i 0 A F A A C A A g A z L D h U u k G k q e j A A A A 9 Q A A A B I A A A A A A A A A A A A A A A A A A A A A A E N v b m Z p Z y 9 Q Y W N r Y W d l L n h t b F B L A Q I t A B Q A A g A I A M y w 4 V I P y u m r p A A A A O k A A A A T A A A A A A A A A A A A A A A A A O 8 A A A B b Q 2 9 u d G V u d F 9 U e X B l c 1 0 u e G 1 s U E s B A i 0 A F A A C A A g A z L D h U i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2 g A A A A E A A A D Q j J 3 f A R X R E Y x 6 A M B P w p f r A Q A A A D e g M U o H 6 1 p L o a Y K S t U G y e A A A A A A A g A A A A A A A 2 Y A A M A A A A A Q A A A A 5 u 2 c G N 0 A W s d p G M m i 5 L F s B w A A A A A E g A A A o A A A A B A A A A D G u + + I p e 1 s + v W Z 4 C o H b y T b U A A A A N O H 7 W p F 7 h Z c V n h C S n s b 0 R j N Q y l Q A s E g D W s e c 7 i Z u g R 3 G U A f X s j g L L Z p R e L K T F 5 E W C R w 4 I v e o M K V p R x 5 L d A O x a f h P s j Q K v U a x P + p s 0 M E / m W 0 F A A A A A z S 9 K A B U l p a i 2 9 p r 3 a a w H j 5 / N c x < / D a t a M a s h u p > 
</file>

<file path=customXml/itemProps1.xml><?xml version="1.0" encoding="utf-8"?>
<ds:datastoreItem xmlns:ds="http://schemas.openxmlformats.org/officeDocument/2006/customXml" ds:itemID="{EA40BA08-2F7E-4714-ADAC-3208819EF2B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Командировка</vt:lpstr>
      <vt:lpstr>2-кв</vt:lpstr>
      <vt:lpstr>3-кв</vt:lpstr>
      <vt:lpstr>4-кв </vt:lpstr>
      <vt:lpstr>Лист1</vt:lpstr>
      <vt:lpstr>'4-кв '!Область_печати</vt:lpstr>
      <vt:lpstr>Командировка!Область_печати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Kholikov Azizbek</dc:creator>
  <cp:lastModifiedBy>Shokirov Jamshid</cp:lastModifiedBy>
  <cp:lastPrinted>2023-01-04T13:50:15Z</cp:lastPrinted>
  <dcterms:created xsi:type="dcterms:W3CDTF">2021-07-01T13:06:39Z</dcterms:created>
  <dcterms:modified xsi:type="dcterms:W3CDTF">2023-01-04T13:51:39Z</dcterms:modified>
</cp:coreProperties>
</file>