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!data\Desktop\Веб-сайт\2024-yil 2-chorak\"/>
    </mc:Choice>
  </mc:AlternateContent>
  <xr:revisionPtr revIDLastSave="0" documentId="13_ncr:1_{A97B6A6E-7656-4688-8A34-393FE4C95D8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Йиллик параметр" sheetId="15" state="hidden" r:id="rId1"/>
    <sheet name="2024 йил 1-чорак" sheetId="19" r:id="rId2"/>
    <sheet name="report(0)" sheetId="20" r:id="rId3"/>
    <sheet name="Шартномалар" sheetId="12" state="hidden" r:id="rId4"/>
  </sheets>
  <definedNames>
    <definedName name="_xlnm._FilterDatabase" localSheetId="1" hidden="1">'2024 йил 1-чорак'!$A$8:$Q$99</definedName>
    <definedName name="_xlnm._FilterDatabase" localSheetId="2" hidden="1">'report(0)'!$A$7:$N$117</definedName>
    <definedName name="_xlnm._FilterDatabase" localSheetId="0" hidden="1">'Йиллик параметр'!$C$7:$AF$47</definedName>
    <definedName name="_xlnm._FilterDatabase" localSheetId="3" hidden="1">Шартномалар!$A$9:$AD$150</definedName>
    <definedName name="_xlnm.Print_Titles" localSheetId="1">'2024 йил 1-чорак'!$5:$8</definedName>
    <definedName name="_xlnm.Print_Titles" localSheetId="0">'Йиллик параметр'!$5:$7</definedName>
    <definedName name="_xlnm.Print_Area" localSheetId="1">'2024 йил 1-чорак'!$B$2:$Q$109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9" l="1"/>
  <c r="E37" i="19"/>
  <c r="G68" i="19"/>
  <c r="E10" i="19"/>
  <c r="F10" i="19"/>
  <c r="J119" i="20"/>
  <c r="I119" i="20"/>
  <c r="H60" i="19" l="1"/>
  <c r="I60" i="19"/>
  <c r="J60" i="19"/>
  <c r="K60" i="19"/>
  <c r="L60" i="19"/>
  <c r="M60" i="19"/>
  <c r="N60" i="19"/>
  <c r="G60" i="19"/>
  <c r="G9" i="19" s="1"/>
  <c r="O9" i="19" l="1"/>
  <c r="P9" i="19"/>
  <c r="N44" i="19"/>
  <c r="M44" i="19"/>
  <c r="N39" i="19"/>
  <c r="M39" i="19"/>
  <c r="L17" i="19"/>
  <c r="N12" i="19"/>
  <c r="M12" i="19"/>
  <c r="H68" i="19"/>
  <c r="H9" i="19" s="1"/>
  <c r="I68" i="19"/>
  <c r="I9" i="19" s="1"/>
  <c r="J68" i="19"/>
  <c r="J9" i="19" s="1"/>
  <c r="K68" i="19"/>
  <c r="L68" i="19"/>
  <c r="M68" i="19"/>
  <c r="N68" i="19"/>
  <c r="E97" i="19"/>
  <c r="F97" i="19"/>
  <c r="E98" i="19"/>
  <c r="F98" i="19"/>
  <c r="E99" i="19"/>
  <c r="F99" i="19"/>
  <c r="F96" i="19"/>
  <c r="E96" i="19"/>
  <c r="M9" i="19" l="1"/>
  <c r="N9" i="19"/>
  <c r="E70" i="19"/>
  <c r="F70" i="19"/>
  <c r="E71" i="19"/>
  <c r="F71" i="19"/>
  <c r="E72" i="19"/>
  <c r="F72" i="19"/>
  <c r="E73" i="19"/>
  <c r="F73" i="19"/>
  <c r="E74" i="19"/>
  <c r="F74" i="19"/>
  <c r="E75" i="19"/>
  <c r="F75" i="19"/>
  <c r="E76" i="19"/>
  <c r="F76" i="19"/>
  <c r="E77" i="19"/>
  <c r="F77" i="19"/>
  <c r="E78" i="19"/>
  <c r="F78" i="19"/>
  <c r="E79" i="19"/>
  <c r="F79" i="19"/>
  <c r="E80" i="19"/>
  <c r="F80" i="19"/>
  <c r="E81" i="19"/>
  <c r="F81" i="19"/>
  <c r="E82" i="19"/>
  <c r="F82" i="19"/>
  <c r="E83" i="19"/>
  <c r="F83" i="19"/>
  <c r="E84" i="19"/>
  <c r="F84" i="19"/>
  <c r="E85" i="19"/>
  <c r="F85" i="19"/>
  <c r="E86" i="19"/>
  <c r="F86" i="19"/>
  <c r="E87" i="19"/>
  <c r="F87" i="19"/>
  <c r="E88" i="19"/>
  <c r="F88" i="19"/>
  <c r="E89" i="19"/>
  <c r="F89" i="19"/>
  <c r="E90" i="19"/>
  <c r="F90" i="19"/>
  <c r="E91" i="19"/>
  <c r="F91" i="19"/>
  <c r="E92" i="19"/>
  <c r="F92" i="19"/>
  <c r="E93" i="19"/>
  <c r="F93" i="19"/>
  <c r="E94" i="19"/>
  <c r="F94" i="19"/>
  <c r="E95" i="19"/>
  <c r="F95" i="19"/>
  <c r="F69" i="19"/>
  <c r="E69" i="19"/>
  <c r="E68" i="19" l="1"/>
  <c r="F68" i="19"/>
  <c r="E61" i="19" l="1"/>
  <c r="F61" i="19"/>
  <c r="E62" i="19"/>
  <c r="F62" i="19"/>
  <c r="E63" i="19"/>
  <c r="F63" i="19"/>
  <c r="E64" i="19"/>
  <c r="F64" i="19"/>
  <c r="E65" i="19"/>
  <c r="F65" i="19"/>
  <c r="E66" i="19"/>
  <c r="F66" i="19"/>
  <c r="E67" i="19"/>
  <c r="F67" i="19"/>
  <c r="K51" i="19" l="1"/>
  <c r="K9" i="19" s="1"/>
  <c r="E9" i="19" s="1"/>
  <c r="L51" i="19"/>
  <c r="L9" i="19" l="1"/>
  <c r="F9" i="19" s="1"/>
  <c r="E51" i="19"/>
  <c r="F59" i="19"/>
  <c r="E59" i="19"/>
  <c r="F58" i="19"/>
  <c r="E58" i="19"/>
  <c r="F57" i="19"/>
  <c r="E57" i="19"/>
  <c r="F56" i="19"/>
  <c r="E56" i="19"/>
  <c r="F55" i="19"/>
  <c r="E55" i="19"/>
  <c r="F54" i="19"/>
  <c r="E54" i="19"/>
  <c r="F53" i="19"/>
  <c r="E53" i="19"/>
  <c r="F52" i="19"/>
  <c r="E52" i="19"/>
  <c r="C11" i="19" l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l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l="1"/>
  <c r="C49" i="19" s="1"/>
  <c r="F18" i="19"/>
  <c r="E18" i="19"/>
  <c r="F17" i="19"/>
  <c r="E17" i="19"/>
  <c r="F16" i="19"/>
  <c r="E16" i="19"/>
  <c r="F15" i="19"/>
  <c r="E15" i="19"/>
  <c r="F14" i="19"/>
  <c r="E14" i="19"/>
  <c r="C50" i="19" l="1"/>
  <c r="C51" i="19" s="1"/>
  <c r="F60" i="19" l="1"/>
  <c r="E60" i="19"/>
  <c r="F11" i="19" l="1"/>
  <c r="E11" i="19"/>
  <c r="F51" i="19"/>
  <c r="F45" i="19" l="1"/>
  <c r="F46" i="19"/>
  <c r="F47" i="19"/>
  <c r="F48" i="19"/>
  <c r="F49" i="19"/>
  <c r="F50" i="19"/>
  <c r="E45" i="19"/>
  <c r="E46" i="19"/>
  <c r="E47" i="19"/>
  <c r="E48" i="19"/>
  <c r="E49" i="19"/>
  <c r="E50" i="19"/>
  <c r="F34" i="19" l="1"/>
  <c r="E34" i="19"/>
  <c r="F22" i="19" l="1"/>
  <c r="F44" i="19" l="1"/>
  <c r="E44" i="19"/>
  <c r="F43" i="19"/>
  <c r="E43" i="19"/>
  <c r="F42" i="19"/>
  <c r="E42" i="19"/>
  <c r="F41" i="19"/>
  <c r="E41" i="19"/>
  <c r="F40" i="19"/>
  <c r="E40" i="19"/>
  <c r="F39" i="19"/>
  <c r="E39" i="19"/>
  <c r="F38" i="19"/>
  <c r="E38" i="19"/>
  <c r="F37" i="19"/>
  <c r="F36" i="19"/>
  <c r="F35" i="19"/>
  <c r="E35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E22" i="19"/>
  <c r="F21" i="19"/>
  <c r="E21" i="19"/>
  <c r="F20" i="19"/>
  <c r="E20" i="19"/>
  <c r="F19" i="19"/>
  <c r="E19" i="19"/>
  <c r="F13" i="19"/>
  <c r="E13" i="19"/>
  <c r="F12" i="19"/>
  <c r="E12" i="19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<sst xmlns="http://schemas.openxmlformats.org/spreadsheetml/2006/main" count="4197" uniqueCount="1468">
  <si>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</si>
  <si>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</si>
  <si>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</si>
  <si>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</si>
  <si>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</si>
  <si>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</si>
  <si>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</si>
  <si>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</si>
  <si>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</si>
  <si>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</si>
  <si>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</si>
  <si>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</si>
  <si>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</si>
  <si>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</si>
  <si>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</si>
  <si>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</si>
  <si>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</si>
  <si>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</si>
  <si>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</si>
  <si>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</si>
  <si>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</si>
  <si>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</si>
  <si>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</si>
  <si>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</si>
  <si>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</si>
  <si>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</si>
  <si>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</si>
  <si>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</si>
  <si>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</si>
  <si>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</si>
  <si>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</si>
  <si>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</si>
  <si>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</si>
  <si>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</si>
  <si>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</si>
  <si>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</si>
  <si>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</si>
  <si>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</si>
  <si>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</si>
  <si>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</si>
  <si>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</si>
  <si>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</si>
  <si>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</si>
  <si>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</si>
  <si>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</si>
  <si>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</si>
  <si>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</si>
  <si>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</si>
  <si>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</si>
  <si>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</si>
  <si>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</si>
  <si>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</si>
  <si>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</si>
  <si>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</si>
  <si>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</si>
  <si>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</si>
  <si>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</si>
  <si>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</si>
  <si>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</si>
  <si>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</si>
  <si>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</si>
  <si>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</si>
  <si>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</si>
  <si>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</si>
  <si>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</si>
  <si>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</si>
  <si>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</si>
  <si>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</si>
  <si>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</si>
  <si>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</si>
  <si>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</si>
  <si>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</si>
  <si>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</si>
  <si>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</si>
  <si>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</si>
  <si>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</si>
  <si>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</si>
  <si>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</si>
  <si>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</si>
  <si>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</si>
  <si>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</si>
  <si>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</si>
  <si>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</si>
  <si>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</si>
  <si>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</si>
  <si>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</si>
  <si>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</si>
  <si>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</si>
  <si>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</si>
  <si>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</si>
  <si>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</si>
  <si>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</si>
  <si>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</si>
  <si>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</si>
  <si>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</si>
  <si>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</si>
  <si>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</si>
  <si>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</si>
  <si>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</si>
  <si>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</si>
  <si>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</si>
  <si>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</si>
  <si>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</si>
  <si>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</si>
  <si>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</si>
  <si>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</si>
  <si>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</si>
  <si>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</si>
  <si>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</si>
  <si>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</si>
  <si>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</si>
  <si>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</si>
  <si>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</si>
  <si>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</si>
  <si>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</si>
  <si>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</si>
  <si>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</si>
  <si>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</si>
  <si>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</si>
  <si>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</si>
  <si>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</si>
  <si>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</si>
  <si>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</si>
  <si>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</si>
  <si>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</si>
  <si>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</si>
  <si>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</si>
  <si>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</si>
  <si>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</si>
  <si>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</si>
  <si>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</si>
  <si>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</si>
  <si>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</si>
  <si>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</si>
  <si>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</si>
  <si>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</si>
  <si>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</si>
  <si>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</si>
  <si>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</si>
  <si>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</si>
  <si>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</si>
  <si>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</si>
  <si>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</si>
  <si>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</si>
  <si>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</si>
  <si>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</si>
  <si>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</si>
  <si>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</si>
  <si>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</si>
  <si>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</si>
  <si>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</si>
  <si>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</si>
  <si>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</si>
  <si>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</si>
  <si>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</si>
  <si>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</si>
  <si>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</si>
  <si>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</si>
  <si>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</si>
  <si>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</si>
  <si>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</si>
  <si>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</si>
  <si>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</si>
  <si>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</si>
  <si>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</si>
  <si>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</si>
  <si>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</si>
  <si>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</si>
  <si>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</si>
  <si>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</si>
  <si>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</si>
  <si>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</si>
  <si>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</si>
  <si>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</si>
  <si>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</si>
  <si>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</si>
  <si>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</si>
  <si>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</si>
  <si>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</si>
  <si>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</si>
  <si>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</si>
  <si>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</si>
  <si>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</si>
  <si>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</si>
  <si>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</si>
  <si>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</si>
  <si>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</si>
  <si>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</si>
  <si>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</si>
  <si>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</si>
  <si>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</si>
  <si>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</si>
  <si>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</si>
  <si>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</si>
  <si>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</si>
  <si>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</si>
  <si>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</si>
  <si>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</si>
  <si>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</si>
  <si>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</si>
  <si>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</si>
  <si>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</si>
  <si>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</si>
  <si>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</si>
  <si>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</si>
  <si>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</si>
  <si>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</si>
  <si>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</si>
  <si>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</si>
  <si>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</si>
  <si>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</si>
  <si>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</si>
  <si>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</si>
  <si>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</si>
  <si>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</si>
  <si>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</si>
  <si>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</si>
  <si>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</si>
  <si>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</si>
  <si>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</si>
  <si>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</si>
  <si>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</si>
  <si>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</si>
  <si>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</si>
  <si>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</si>
  <si>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</si>
  <si>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</si>
  <si>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</si>
  <si>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</si>
  <si>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</si>
  <si>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</si>
  <si>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</si>
  <si>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</si>
  <si>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</si>
  <si>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</si>
  <si>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</si>
  <si>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</si>
  <si>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</si>
  <si>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</si>
  <si>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</si>
  <si>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</si>
  <si>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</si>
  <si>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</si>
  <si>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</si>
  <si>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</si>
  <si>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</si>
  <si>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</si>
  <si>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</si>
  <si>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</si>
  <si>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</si>
  <si>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</si>
  <si>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</si>
  <si>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</si>
  <si>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</si>
  <si>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</si>
  <si>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</si>
  <si>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</si>
  <si>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</si>
  <si>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</si>
  <si>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</si>
  <si>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</si>
  <si>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</si>
  <si>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</si>
  <si>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</si>
  <si>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</si>
  <si>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</si>
  <si>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</si>
  <si>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</si>
  <si>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</si>
  <si>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</si>
  <si>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</si>
  <si>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</si>
  <si>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</si>
  <si>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</si>
  <si>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</si>
  <si>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</si>
  <si>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</si>
  <si>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</si>
  <si>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</si>
  <si>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</si>
  <si>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</si>
  <si>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</si>
  <si>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</si>
  <si>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</si>
  <si>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</si>
  <si>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</si>
  <si>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</si>
  <si>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</si>
  <si>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</si>
  <si>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</si>
  <si>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</si>
  <si>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</si>
  <si>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</si>
  <si>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</si>
  <si>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</si>
  <si>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</si>
  <si>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</si>
  <si>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</si>
  <si>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</si>
  <si>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</si>
  <si>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</si>
  <si>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</si>
  <si>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</si>
  <si>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</si>
  <si>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</si>
  <si>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</si>
  <si>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</si>
  <si>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</si>
  <si>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</si>
  <si>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</si>
  <si>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</si>
  <si>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</si>
  <si>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</si>
  <si>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</si>
  <si>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</si>
  <si>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</si>
  <si>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</si>
  <si>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</si>
  <si>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</si>
  <si>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</si>
  <si>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</si>
  <si>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</si>
  <si>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</si>
  <si>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</si>
  <si>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</si>
  <si>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</si>
  <si>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</si>
  <si>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</si>
  <si>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</si>
  <si>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</si>
  <si>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</si>
  <si>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</si>
  <si>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</si>
  <si>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</si>
  <si>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</si>
  <si>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</si>
  <si>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</si>
  <si>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</si>
  <si>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</si>
  <si>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</si>
  <si>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</si>
  <si>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</si>
  <si>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</si>
  <si>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</si>
  <si>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</si>
  <si>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</si>
  <si>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</si>
  <si>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</si>
  <si>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</si>
  <si>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</si>
  <si>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</si>
  <si>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</si>
  <si>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</si>
  <si>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</si>
  <si>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</si>
  <si>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</si>
  <si>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</si>
  <si>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</si>
  <si>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</si>
  <si>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</si>
  <si>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</si>
  <si>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</si>
  <si>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</si>
  <si>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</si>
  <si>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</si>
  <si>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</si>
  <si>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</si>
  <si>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</si>
  <si>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</si>
  <si>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</si>
  <si>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</si>
  <si>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</si>
  <si>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</si>
  <si>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</si>
  <si>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</si>
  <si>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</si>
  <si>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</si>
  <si>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</si>
  <si>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</si>
  <si>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</si>
  <si>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</si>
  <si>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</si>
  <si>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</si>
  <si>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</si>
  <si>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</si>
  <si>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</si>
  <si>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</si>
  <si>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</si>
  <si>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</si>
  <si>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</si>
  <si>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</si>
  <si>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</si>
  <si>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</si>
  <si>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</si>
  <si>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</si>
  <si>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</si>
  <si>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</si>
  <si>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</si>
  <si>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</si>
  <si>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</si>
  <si>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</si>
  <si>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</si>
  <si>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</si>
  <si>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</si>
  <si>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</si>
  <si>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</si>
  <si>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</si>
  <si>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</si>
  <si>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</si>
  <si>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</si>
  <si>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</si>
  <si>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</si>
  <si>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</si>
  <si>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</si>
  <si>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</si>
  <si>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</si>
  <si>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</si>
  <si>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</si>
  <si>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</si>
  <si>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</si>
  <si>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</si>
  <si>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</si>
  <si>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</si>
  <si>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</si>
  <si>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</si>
  <si>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</si>
  <si>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</si>
  <si>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</si>
  <si>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</si>
  <si>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</si>
  <si>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</si>
  <si>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</si>
  <si>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</si>
  <si>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</si>
  <si>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</si>
  <si>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</si>
  <si>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</si>
  <si>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</si>
  <si>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</si>
  <si>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</si>
  <si>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</si>
  <si>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</si>
  <si>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</si>
  <si>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</si>
  <si>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</si>
  <si>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</si>
  <si>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</si>
  <si>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</si>
  <si>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</si>
  <si>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</si>
  <si>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</si>
  <si>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</si>
  <si>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</si>
  <si>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</si>
  <si>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</si>
  <si>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</si>
  <si>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</si>
  <si>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</si>
  <si>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</si>
  <si>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</si>
  <si>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</si>
  <si>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</si>
  <si>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</si>
  <si>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</si>
  <si>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</si>
  <si>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</si>
  <si>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</si>
  <si>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</si>
  <si>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</si>
  <si>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</si>
  <si>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</si>
  <si>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</si>
  <si>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</si>
  <si>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</si>
  <si>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</si>
  <si>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</si>
  <si>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</si>
  <si>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</si>
  <si>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</si>
  <si>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</si>
  <si>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</si>
  <si>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</si>
  <si>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</si>
  <si>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</si>
  <si>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</si>
  <si>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</si>
  <si>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</si>
  <si>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</si>
  <si>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</si>
  <si>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</si>
  <si>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</si>
  <si>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</si>
  <si>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</si>
  <si>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</si>
  <si>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</si>
  <si>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</si>
  <si>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</si>
  <si>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</si>
  <si>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</si>
  <si>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</si>
  <si>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</si>
  <si>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</si>
  <si>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</si>
  <si>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</si>
  <si>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</si>
  <si>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</si>
  <si>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</si>
  <si>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</si>
  <si>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</si>
  <si>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</si>
  <si>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</si>
  <si>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</si>
  <si>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</si>
  <si>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</si>
  <si>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</si>
  <si>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</si>
  <si>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</si>
  <si>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</si>
  <si>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</si>
  <si>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</si>
  <si>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</si>
  <si>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</si>
  <si>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</si>
  <si>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</si>
  <si>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</si>
  <si>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</si>
  <si>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</si>
  <si>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</si>
  <si>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</si>
  <si>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</si>
  <si>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</si>
  <si>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</si>
  <si>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</si>
  <si>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</si>
  <si>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</si>
  <si>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</si>
  <si>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</si>
  <si>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</si>
  <si>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</si>
  <si>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</si>
  <si>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</si>
  <si>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</si>
  <si>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</si>
  <si>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</si>
  <si>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</si>
  <si>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</si>
  <si>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</si>
  <si>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</si>
  <si>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</si>
  <si>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</si>
  <si>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</si>
  <si>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</si>
  <si>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</si>
  <si>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</si>
  <si>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</si>
  <si>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</si>
  <si>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</si>
  <si>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</si>
  <si>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</si>
  <si>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</si>
  <si>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</si>
  <si>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</si>
  <si>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</si>
  <si>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</si>
  <si>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</si>
  <si>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</si>
  <si>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</si>
  <si>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</si>
  <si>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</si>
  <si>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</si>
  <si>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</si>
  <si>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</si>
  <si>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</si>
  <si>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</si>
  <si>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</si>
  <si>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</si>
  <si>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</si>
  <si>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</si>
  <si>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</si>
  <si>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</si>
  <si>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</si>
  <si>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</si>
  <si>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</si>
  <si>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</si>
  <si>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</si>
  <si>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</si>
  <si>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</si>
  <si>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</si>
  <si>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</si>
  <si>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</si>
  <si>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</si>
  <si>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</si>
  <si>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</si>
  <si>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</si>
  <si>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</si>
  <si>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</si>
  <si>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</si>
  <si>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</si>
  <si>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</si>
  <si>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</si>
  <si>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</si>
  <si>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</si>
  <si>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</si>
  <si>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</si>
  <si>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</si>
  <si>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</si>
  <si>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</si>
  <si>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</si>
  <si>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</si>
  <si>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</si>
  <si>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</si>
  <si>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</si>
  <si>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</si>
  <si>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</si>
  <si>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</si>
  <si>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</si>
  <si>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</si>
  <si>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</si>
  <si>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</si>
  <si>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</si>
  <si>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</si>
  <si>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</si>
  <si>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</si>
  <si>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</si>
  <si>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</si>
  <si>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</si>
  <si>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</si>
  <si>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</si>
  <si>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</si>
  <si>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</si>
  <si>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</si>
  <si>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</si>
  <si>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</si>
  <si>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</si>
  <si>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</si>
  <si>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</si>
  <si>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</si>
  <si>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</si>
  <si>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</si>
  <si>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</si>
  <si>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</si>
  <si>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</si>
  <si>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</si>
  <si>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</si>
  <si>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</si>
  <si>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</si>
  <si>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</si>
  <si>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</si>
  <si>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</si>
  <si>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</si>
  <si>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</si>
  <si>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</si>
  <si>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</si>
  <si>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</si>
  <si>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</si>
  <si>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</si>
  <si>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</si>
  <si>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</si>
  <si>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</si>
  <si>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</si>
  <si>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</si>
  <si>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</si>
  <si>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</si>
  <si>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</si>
  <si>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</si>
  <si>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</si>
  <si>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</si>
  <si>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</si>
  <si>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</si>
  <si>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</si>
  <si>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</si>
  <si>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</si>
  <si>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</si>
  <si>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</si>
  <si>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</si>
  <si>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</si>
  <si>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</si>
  <si>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</si>
  <si>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</si>
  <si>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</si>
  <si>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</si>
  <si>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</si>
  <si>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</si>
  <si>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</si>
  <si>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</si>
  <si>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</si>
  <si>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</si>
  <si>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</si>
  <si>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</si>
  <si>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</si>
  <si>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</si>
  <si>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</si>
  <si>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</si>
  <si>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</si>
  <si>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</si>
  <si>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</si>
  <si>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</si>
  <si>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</si>
  <si>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</si>
  <si>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</si>
  <si>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</si>
  <si>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</si>
  <si>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</si>
  <si>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</si>
  <si>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</si>
  <si>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</si>
  <si>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</si>
  <si>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</si>
  <si>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</si>
  <si>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</si>
  <si>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</si>
  <si>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</si>
  <si>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</si>
  <si>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</si>
  <si>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</si>
  <si>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</si>
  <si>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</si>
  <si>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</si>
  <si>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</si>
  <si>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</si>
  <si>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</si>
  <si>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</si>
  <si>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</si>
  <si>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</si>
  <si>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</si>
  <si>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</si>
  <si>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</si>
  <si>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</si>
  <si>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</si>
  <si>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</si>
  <si>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</si>
  <si>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</si>
  <si>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</si>
  <si>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</si>
  <si>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</si>
  <si>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</si>
  <si>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</si>
  <si>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</si>
  <si>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</si>
  <si>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</si>
  <si>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</si>
  <si>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</si>
  <si>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</si>
  <si>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</si>
  <si>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</si>
  <si>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</si>
  <si>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</si>
  <si>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</si>
  <si>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</si>
  <si>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</si>
  <si>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</si>
  <si>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</si>
  <si>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</si>
  <si>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</si>
  <si>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</si>
  <si>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</si>
  <si>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</si>
  <si>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</si>
  <si>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</si>
  <si>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</si>
  <si>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</si>
  <si>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</si>
  <si>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</si>
  <si>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</si>
  <si>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</si>
  <si>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</si>
  <si>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</si>
  <si>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</si>
  <si>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</si>
  <si>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</si>
  <si>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</si>
  <si>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</si>
  <si>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</si>
  <si>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</si>
  <si>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</si>
  <si>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</si>
  <si>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</si>
  <si>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</si>
  <si>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</si>
  <si>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</si>
  <si>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</si>
  <si>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</si>
  <si>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</si>
  <si>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</si>
  <si>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</si>
  <si>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</si>
  <si>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</si>
  <si>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</si>
  <si>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</si>
  <si>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</si>
  <si>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</si>
  <si>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</si>
  <si>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</si>
  <si>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</si>
  <si>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</si>
  <si>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</si>
  <si>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</si>
  <si>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</si>
  <si>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</si>
  <si>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</si>
  <si>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</si>
  <si>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</si>
  <si>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</si>
  <si>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</si>
  <si>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</si>
  <si>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</si>
  <si>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</si>
  <si>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</si>
  <si>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</si>
  <si>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</si>
  <si>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</si>
  <si>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</si>
  <si>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</si>
  <si>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</si>
  <si>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</si>
  <si>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</si>
  <si>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</si>
  <si>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</si>
  <si>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</si>
  <si>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</si>
  <si>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</si>
  <si>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</si>
  <si>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</si>
  <si>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</si>
  <si>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</si>
  <si>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</si>
  <si>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</si>
  <si>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</si>
  <si>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</si>
  <si>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</si>
  <si>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</si>
  <si>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</si>
  <si>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</si>
  <si>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</si>
  <si>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</si>
  <si>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</si>
  <si>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</si>
  <si>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</si>
  <si>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</si>
  <si>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</si>
  <si>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</si>
  <si>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</si>
  <si>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</si>
  <si>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</si>
  <si>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</si>
  <si>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</si>
  <si>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</si>
  <si>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</si>
  <si>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</si>
  <si>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</si>
  <si>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</si>
  <si>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</si>
  <si>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</si>
  <si>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</si>
  <si>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</si>
  <si>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</si>
  <si>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</si>
  <si>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</si>
  <si>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</si>
  <si>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</si>
  <si>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</si>
  <si>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</si>
  <si>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</si>
  <si>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</si>
  <si>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</si>
  <si>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</si>
  <si>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</si>
  <si>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</si>
  <si>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</si>
  <si>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</si>
  <si>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</si>
  <si>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</si>
  <si>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</si>
  <si>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</si>
  <si>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</si>
  <si>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</si>
  <si>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</si>
  <si>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</si>
  <si>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</si>
  <si>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</si>
  <si>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</si>
  <si>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</si>
  <si>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</si>
  <si>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</si>
  <si>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</si>
  <si>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</si>
  <si>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</si>
  <si>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</si>
  <si>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</si>
  <si>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</si>
  <si>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</si>
  <si>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</si>
  <si>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</si>
  <si>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</si>
  <si>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</si>
  <si>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</si>
  <si>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</si>
  <si>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</si>
  <si>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</si>
  <si>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</si>
  <si>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</si>
  <si>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</si>
  <si>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</si>
  <si>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</si>
  <si>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</si>
  <si>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</si>
  <si>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</si>
  <si>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</si>
  <si>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</si>
  <si>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</si>
  <si>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</si>
  <si>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</si>
  <si>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</si>
  <si>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</si>
  <si>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</si>
  <si>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</si>
  <si>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</si>
  <si>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</si>
  <si>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</si>
  <si>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</si>
  <si>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</si>
  <si>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</si>
  <si>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</si>
  <si>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</si>
  <si>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</si>
  <si>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</si>
  <si>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</si>
  <si>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</si>
  <si>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</si>
  <si>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</si>
  <si>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</si>
  <si>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</si>
  <si>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</si>
  <si>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</si>
  <si>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</si>
  <si>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</si>
  <si>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</si>
  <si>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</si>
  <si>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</si>
  <si>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</si>
  <si>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</si>
  <si>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</si>
  <si>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</si>
  <si>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</si>
  <si>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</si>
  <si>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</si>
  <si>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</si>
  <si>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</si>
  <si>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</si>
  <si>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</si>
  <si>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</si>
  <si>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</si>
  <si>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</si>
  <si>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</si>
  <si>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</si>
  <si>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</si>
  <si>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</si>
  <si>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</si>
  <si>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</si>
  <si>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</si>
  <si>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</si>
  <si>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</si>
  <si>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</si>
  <si>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</si>
  <si>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</si>
  <si>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</si>
  <si>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</si>
  <si>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</si>
  <si>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</si>
  <si>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</si>
  <si>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</si>
  <si>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</si>
  <si>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</si>
  <si>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</si>
  <si>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</si>
  <si>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</si>
  <si>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</si>
  <si>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</si>
  <si>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</si>
  <si>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</si>
  <si>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</si>
  <si>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</si>
  <si>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</si>
  <si>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</si>
  <si>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</si>
  <si>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</si>
  <si>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</si>
  <si>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</si>
  <si>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</si>
  <si>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</si>
  <si>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</si>
  <si>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</si>
  <si>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</si>
  <si>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</si>
  <si>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</si>
  <si>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</si>
  <si>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</si>
  <si>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</si>
  <si>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</si>
  <si>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</si>
  <si>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</si>
  <si>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</si>
  <si>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</si>
  <si>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</si>
  <si>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</si>
  <si>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</si>
  <si>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</si>
  <si>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</si>
  <si>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</si>
  <si>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</si>
  <si>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</si>
  <si>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</si>
  <si>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</si>
  <si>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</si>
  <si>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</si>
  <si>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</si>
  <si>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</si>
  <si>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</si>
  <si>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</si>
  <si>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</si>
  <si>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</si>
  <si>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</si>
  <si>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</si>
  <si>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</si>
  <si>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</si>
  <si>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</si>
  <si>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</si>
  <si>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</si>
  <si>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</si>
  <si>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</si>
  <si>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</si>
  <si>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</si>
  <si>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</si>
  <si>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</si>
  <si>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</si>
  <si>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</si>
  <si>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</si>
  <si>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</si>
  <si>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</si>
  <si>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</si>
  <si>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</si>
  <si>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</si>
  <si>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</si>
  <si>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</si>
  <si>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</si>
  <si>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</si>
  <si>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</si>
  <si>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</si>
  <si>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</si>
  <si>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</si>
  <si>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</si>
  <si>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</si>
  <si>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</si>
  <si>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</si>
  <si>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</si>
  <si>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</si>
  <si>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</si>
  <si>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</si>
  <si>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</si>
  <si>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</si>
  <si>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</si>
  <si>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</si>
  <si>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</si>
  <si>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</si>
  <si>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</si>
  <si>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</si>
  <si>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</si>
  <si>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</si>
  <si>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</si>
  <si>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</si>
  <si>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</si>
  <si>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</si>
  <si>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</si>
  <si>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</si>
  <si>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</si>
  <si>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</si>
  <si>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</si>
  <si>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</si>
  <si>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</si>
  <si>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</si>
  <si>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</si>
  <si>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</si>
  <si>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</si>
  <si>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</si>
  <si>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</si>
  <si>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</si>
  <si>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</si>
  <si>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</si>
  <si>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</si>
  <si>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</si>
  <si>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</si>
  <si>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</si>
  <si>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</si>
  <si>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</si>
  <si>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</si>
  <si>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</si>
  <si>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</si>
  <si>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</si>
  <si>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</si>
  <si>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</si>
  <si>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</si>
  <si>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</si>
  <si>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</si>
  <si>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</si>
  <si>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</si>
  <si>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</si>
  <si>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</si>
  <si>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</si>
  <si>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</si>
  <si>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</si>
  <si>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</si>
  <si>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</si>
  <si>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</si>
  <si>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</si>
  <si>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</si>
  <si>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</si>
  <si>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</si>
  <si>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</si>
  <si>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</si>
  <si>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</si>
  <si>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</si>
  <si>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</si>
  <si>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</si>
  <si>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</si>
  <si>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</si>
  <si>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</si>
  <si>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</si>
  <si>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</si>
  <si>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</si>
  <si>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</si>
  <si>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</si>
  <si>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</si>
  <si>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</si>
  <si>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</si>
  <si>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</si>
  <si>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</si>
  <si>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</si>
  <si>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</si>
  <si>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</si>
  <si>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</si>
  <si>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</si>
  <si>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</si>
  <si>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</si>
  <si>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</si>
  <si>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</si>
  <si>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</si>
  <si>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</si>
  <si>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</si>
  <si>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</si>
  <si>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</si>
  <si>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</si>
  <si>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</si>
  <si>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</si>
  <si>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</si>
  <si>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</si>
  <si>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</si>
  <si>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</si>
  <si>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</si>
  <si>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</si>
  <si>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</si>
  <si>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</si>
  <si>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</si>
  <si>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</si>
  <si>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</si>
  <si>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</si>
  <si>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</si>
  <si>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</si>
  <si>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</si>
  <si>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</si>
  <si>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</si>
  <si>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</si>
  <si>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</si>
  <si>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</si>
  <si>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</si>
  <si>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</si>
  <si>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</si>
  <si>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</si>
  <si>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</si>
  <si>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</si>
  <si>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</si>
  <si>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</si>
  <si>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</si>
  <si>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</si>
  <si>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</si>
  <si>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</si>
  <si>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</si>
  <si>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</si>
  <si>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</si>
  <si>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</si>
  <si>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</si>
  <si>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</si>
  <si>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</si>
  <si>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</si>
  <si>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</si>
  <si>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</si>
  <si>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</si>
  <si>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</si>
  <si>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</si>
  <si>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</si>
  <si>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</si>
  <si>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</si>
  <si>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</si>
  <si>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</si>
  <si>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</si>
  <si>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</si>
  <si>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</si>
  <si>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</si>
  <si>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</si>
  <si>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</si>
  <si>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</si>
  <si>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</si>
  <si>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</si>
  <si>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</si>
  <si>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</si>
  <si>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</si>
  <si>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</si>
  <si>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</si>
  <si>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</si>
  <si>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</si>
  <si>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</si>
  <si>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</si>
  <si>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</si>
  <si>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</si>
  <si>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</si>
  <si>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</si>
  <si>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</si>
  <si>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</si>
  <si>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</si>
  <si>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</si>
  <si>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</si>
  <si>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</si>
  <si>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</si>
  <si>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</si>
  <si>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</si>
  <si>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</si>
  <si>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</si>
  <si>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</si>
  <si>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</si>
  <si>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</si>
  <si>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</si>
  <si>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</si>
  <si>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</si>
  <si>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</si>
  <si>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</si>
  <si>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</si>
  <si>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</si>
  <si>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</si>
  <si>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</si>
  <si>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</si>
  <si>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</si>
  <si>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</si>
  <si>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</si>
  <si>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</si>
  <si>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</si>
  <si>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</si>
  <si>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</si>
  <si>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</si>
  <si>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</si>
  <si>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</si>
  <si>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</si>
  <si>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</si>
  <si>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</si>
  <si>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</si>
  <si>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</si>
  <si>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</si>
  <si>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</si>
  <si>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</si>
  <si>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</si>
  <si>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</si>
  <si>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</si>
  <si>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</si>
  <si>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</si>
  <si>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</si>
  <si>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</si>
  <si>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</si>
  <si>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</si>
  <si>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</si>
  <si>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</si>
  <si>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</si>
  <si>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</si>
  <si>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</si>
  <si>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</si>
  <si>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</si>
  <si>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</si>
  <si>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</si>
  <si>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</si>
  <si>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</si>
  <si>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</si>
  <si>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</si>
  <si>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</si>
  <si>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</si>
  <si>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</si>
  <si>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</si>
  <si>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</si>
  <si>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</si>
  <si>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</si>
  <si>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Аниқланган режа</t>
  </si>
  <si>
    <t>Касса харажати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</si>
  <si>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</si>
  <si>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</si>
  <si>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</si>
  <si>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</si>
  <si>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</si>
  <si>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</si>
  <si>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</si>
  <si>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</si>
  <si>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</si>
  <si>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</si>
  <si>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</si>
  <si>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</si>
  <si>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</si>
  <si>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</si>
  <si>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</si>
  <si>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</si>
  <si>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</si>
  <si>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</si>
  <si>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</si>
  <si>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</si>
  <si>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</si>
  <si>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</si>
  <si>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</si>
  <si>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</si>
  <si>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</si>
  <si>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</si>
  <si>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</si>
  <si>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</si>
  <si>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</si>
  <si>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</si>
  <si>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</si>
  <si>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</si>
  <si>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</si>
  <si>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t>минг сўмда</t>
  </si>
  <si>
    <t>"Меҳрли мактаб" давлат таълим муассасаси</t>
  </si>
  <si>
    <t>ЖАМИ</t>
  </si>
  <si>
    <r>
      <t xml:space="preserve">объектларни лойиҳалаштириш, қуриш </t>
    </r>
    <r>
      <rPr>
        <i/>
        <sz val="14"/>
        <rFont val="Arial"/>
        <family val="2"/>
        <charset val="204"/>
      </rPr>
      <t>(реконструкция қилиш),</t>
    </r>
    <r>
      <rPr>
        <b/>
        <sz val="14"/>
        <rFont val="Arial"/>
        <family val="2"/>
        <charset val="204"/>
      </rPr>
      <t xml:space="preserve"> капитал таъмирлаш ва жиҳозлаш </t>
    </r>
    <r>
      <rPr>
        <i/>
        <sz val="14"/>
        <rFont val="Arial"/>
        <family val="2"/>
        <charset val="204"/>
      </rPr>
      <t>(капитал қўйилмалар)</t>
    </r>
  </si>
  <si>
    <r>
      <rPr>
        <i/>
        <sz val="14"/>
        <rFont val="Arial"/>
        <family val="2"/>
        <charset val="204"/>
      </rPr>
      <t xml:space="preserve">жумладан,
</t>
    </r>
    <r>
      <rPr>
        <b/>
        <i/>
        <sz val="14"/>
        <rFont val="Arial"/>
        <family val="2"/>
        <charset val="204"/>
      </rPr>
      <t xml:space="preserve">атотранспорт воситаларини сақлаш харажатлари 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</si>
  <si>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</t>
    </r>
    <r>
      <rPr>
        <b/>
        <sz val="14"/>
        <rFont val="Arial"/>
        <family val="2"/>
        <charset val="204"/>
      </rPr>
      <t>бюджетдан ажратилган ва ижро этилган
маблағлар суммаси</t>
    </r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</si>
  <si>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</si>
  <si>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</si>
  <si>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</si>
  <si>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</si>
  <si>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</si>
  <si>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</si>
  <si>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</si>
  <si>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Республика илмий-педагог кутубхона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</si>
  <si>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</si>
  <si>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тизимидаги мактабгача таълим ташкилотлари ходимларининг иш ҳақи харажатлари</t>
  </si>
  <si>
    <t xml:space="preserve"> Мактабгача ва мактаб таълими вазирлигининг марказлашган харажатлари</t>
  </si>
  <si>
    <t>Мактабгача ва мактаб таълими вазирлигининг хорижий тил ўқитувчиларини жалб қилиш харажатлари</t>
  </si>
  <si>
    <t>Туман (шахар) мактабгача таълим бўлимлари ходимларини рағбатлантириш жамғрамаси бўйича харажатлари</t>
  </si>
  <si>
    <t>Мактабгача ва мактаб таълими вазирлигининг марказлаштирилган тадбирлар бўйича харажатлари</t>
  </si>
  <si>
    <t>Ўзбекистон Республикаси Мактабгача ва мактаб таълими вазири жамғармаси  ҳамда Таълим соҳасидаги ислоҳатларга кўмаклашиш жамғармаси</t>
  </si>
  <si>
    <t>Дарслик ва ўқув қўлланмаларни чоп этиш</t>
  </si>
  <si>
    <t>Умумтаълим мактаблари учун бирламчи спорт анжомлари хариди</t>
  </si>
  <si>
    <t xml:space="preserve">Мусиқа чолғу асбоблари хариди учун мусиқа чолғу асбоблари хариди </t>
  </si>
  <si>
    <t>Хоразм вилояти Хонқа ва Қўшкўпир туманлари умумтаълим мактабларининг бошланғич синф ўқувчиларига планшетлар хариди</t>
  </si>
  <si>
    <t>Умумтаълим мактабларининг маънан эскирган компъютер синфларини янгилаш харажатлари</t>
  </si>
  <si>
    <t>Инвестиция дастури асосида мукаммал таъмирланаётган ёки қурилаётган умумтаълим мактабларини жихозлаш харажатлари</t>
  </si>
  <si>
    <t>Инвестиция дастури асосида мукаммал таъмирланаётган ёки қурилаётган мактабгача таълим ташкилоларини жихозлаш харажатлари</t>
  </si>
  <si>
    <t>1-синф ўқувчилари ва касаллиги туфайли уйда таълим олувчилар учун ўқув қуроллари, Мактаб хужжатлари ҳамда "Баркамол авлод" болалар мактабларидаги тўгаракларн қайд этиш журналлари хариди</t>
  </si>
  <si>
    <t xml:space="preserve"> ("Таъминот ва логистика" ДУК орқали харид қилинадиган марказлашган харидлар</t>
  </si>
  <si>
    <t>42.1.</t>
  </si>
  <si>
    <t>42.7.</t>
  </si>
  <si>
    <t>42.8.</t>
  </si>
  <si>
    <t>42.5.</t>
  </si>
  <si>
    <t>42.2.</t>
  </si>
  <si>
    <t>42.3.</t>
  </si>
  <si>
    <t>42.4.</t>
  </si>
  <si>
    <t>42.6.</t>
  </si>
  <si>
    <t>Мактабгача таълим Агентлик марказий аппарати</t>
  </si>
  <si>
    <t xml:space="preserve">Тошкент шаҳрида "А.И.Герцен номидаги Россия давлат педагогика университети" Федерал давлат бюджети олий таълим муассасаси филиали </t>
  </si>
  <si>
    <t>Мактабгача таълим ташкилотлари директор ва мутахассисларини қайта тайёрлаш ва уларнинг малакасини ошириш институти</t>
  </si>
  <si>
    <t xml:space="preserve">Қорақалпоғистон Республикаси Нукус шаҳридаги “Имкон”  реабилитация марказига эга давлат кўп тармоқли ихтисослаштирилган мактабгача таълим ташкилоти </t>
  </si>
  <si>
    <t>Тошкент вилояти Қибрай туманидаги "ИМКОН" реабилитация марказига эга давлат куп тармокли  ихтисослаштирилган мактабгача таьлим ташкилоти</t>
  </si>
  <si>
    <t>Навоий вилояти Зарафшон шаҳридаги "УМИД" реабилитация марказига эга давлат кўп тармоқли ихтисослаштирилган мактабгача таълим ташкилоти</t>
  </si>
  <si>
    <t>Қашкадарё вилоят Қарши шахридаги ИМКОН Реаблитация марказига эга Давлат кўп тармоқли ихтисослаштирилган мактабгача таълим ташкилоти</t>
  </si>
  <si>
    <t>Мактабгача таълим Агентлик марказий аппарати ҳамда унинг тасарруфидаги муассаса ва ташкилотлар</t>
  </si>
  <si>
    <t>43.1.</t>
  </si>
  <si>
    <t>43.6.</t>
  </si>
  <si>
    <t>43.7.</t>
  </si>
  <si>
    <t>43.3.</t>
  </si>
  <si>
    <t>43.2.</t>
  </si>
  <si>
    <t>43.4.</t>
  </si>
  <si>
    <t>43.5.</t>
  </si>
  <si>
    <t>44.1.</t>
  </si>
  <si>
    <t>Тошкент шахридаги Президент мактаби</t>
  </si>
  <si>
    <t>Нукус шахридаги Президент мактаби</t>
  </si>
  <si>
    <t>Наманган шахридаги Президент мактаби</t>
  </si>
  <si>
    <t>Хива шахридаги Президент мактаби</t>
  </si>
  <si>
    <t>Фарғона шахридаги Президент мактаби</t>
  </si>
  <si>
    <t>Бухоро шахридаги Президент мактаби</t>
  </si>
  <si>
    <t>Навоий шахридаги Президент мактаби</t>
  </si>
  <si>
    <t>Қарши шахридаги Президент мактаби</t>
  </si>
  <si>
    <t>Жиззах шахридаги Президент мактаби</t>
  </si>
  <si>
    <t>Гулистон шахридаги Президент мактаби</t>
  </si>
  <si>
    <t>Термиз шахридаги Президент мактаби</t>
  </si>
  <si>
    <t>Андижон шахридаги Президент мактаби</t>
  </si>
  <si>
    <t>Нурафшон шахридаги Президент мактаби</t>
  </si>
  <si>
    <t>Самарқанд шахридаги Президент мактаби</t>
  </si>
  <si>
    <t>Абу Али ибн Сино номидаги ихтисослаштирилган мактаб</t>
  </si>
  <si>
    <t>Мухаммад ал-Хоразмий номидаги ихтисослаштирилган мактаби</t>
  </si>
  <si>
    <t>Мирзо Улуғбек номидаги ихтисослаштирилган мактаб</t>
  </si>
  <si>
    <t>Абдулла Орипов номидаги ижод мактаб</t>
  </si>
  <si>
    <t>Абдулла Қодирий номидаги мактаби</t>
  </si>
  <si>
    <t>Эркин Вохидов номидаги мактаб</t>
  </si>
  <si>
    <t>Иброхим Юсупов номидаги мактаб</t>
  </si>
  <si>
    <t>Исхоқхон Ибрат номидаги мактаб</t>
  </si>
  <si>
    <t>Мухаммад Юсуф номидаги мактаб</t>
  </si>
  <si>
    <t>М.Огахий номидаги мактаби</t>
  </si>
  <si>
    <t>Х.Олимжон ва Зулфия номидаги мактаб</t>
  </si>
  <si>
    <t>Халима Худойбердиева номидаги мактаб</t>
  </si>
  <si>
    <t>44.2.</t>
  </si>
  <si>
    <t>44.3.</t>
  </si>
  <si>
    <t>44.4.</t>
  </si>
  <si>
    <t>44.5.</t>
  </si>
  <si>
    <t>44.6.</t>
  </si>
  <si>
    <t>44.7.</t>
  </si>
  <si>
    <t>44.8.</t>
  </si>
  <si>
    <t>44.9.</t>
  </si>
  <si>
    <t>44.10.</t>
  </si>
  <si>
    <t>44.11.</t>
  </si>
  <si>
    <t>44.12.</t>
  </si>
  <si>
    <t>44.13.</t>
  </si>
  <si>
    <t>44.14.</t>
  </si>
  <si>
    <t>44.15.</t>
  </si>
  <si>
    <t>44.16.</t>
  </si>
  <si>
    <t>44.17.</t>
  </si>
  <si>
    <t>44.18.</t>
  </si>
  <si>
    <t>44.19.</t>
  </si>
  <si>
    <t>44.20.</t>
  </si>
  <si>
    <t>44.21</t>
  </si>
  <si>
    <t>44.22.</t>
  </si>
  <si>
    <t>44.23.</t>
  </si>
  <si>
    <t>44.24.</t>
  </si>
  <si>
    <t>44.25.</t>
  </si>
  <si>
    <t>44.26.</t>
  </si>
  <si>
    <t>44.27.</t>
  </si>
  <si>
    <t>Педагогик маҳорат ва ҳалқаро баҳолаш илмий-амалий маркази</t>
  </si>
  <si>
    <t>44.28.</t>
  </si>
  <si>
    <t>Ихтисослаштирилган таълим муассасалари агентлиги ҳамда унинг тасарруфидаги муассаса ва ташкилотлар</t>
  </si>
  <si>
    <t xml:space="preserve">Ихтисослаштирилган таълим муассасалари агентлиги </t>
  </si>
  <si>
    <t>Олмазор туман ихтисослаштиришган мактаби</t>
  </si>
  <si>
    <t>Шайхонтохур туман ихтисослаштиришган мактаби</t>
  </si>
  <si>
    <t>Сергели туман ихтисослаштиришган мактаби</t>
  </si>
  <si>
    <t>IV. Узбекистон Республикаси Давлат бюджети харажатлари таснифи кесимида хакикий харажатларни таксимлаш</t>
  </si>
  <si>
    <t>РЕГИОНЛАР КЕСИМИДА</t>
  </si>
  <si>
    <t>бюджет ижроси йил бошидан || - чорак 2024 йилгача</t>
  </si>
  <si>
    <t>Сформированный отчет содержит только разделы и подразделы закрепленные за отделом 49300</t>
  </si>
  <si>
    <t>Тай.: 09.07.2024 11:29:38</t>
  </si>
  <si>
    <t>(минг сум)</t>
  </si>
  <si>
    <t>Харажатлар номи</t>
  </si>
  <si>
    <t>Булим</t>
  </si>
  <si>
    <t>Кичик булим</t>
  </si>
  <si>
    <t>Боб</t>
  </si>
  <si>
    <t>Харажатлар гурухи</t>
  </si>
  <si>
    <t>Категория</t>
  </si>
  <si>
    <t>Объект кичик объект</t>
  </si>
  <si>
    <t>РЕСПУБЛИКА БЮДЖЕТИ</t>
  </si>
  <si>
    <t>ЖАМИ махаллий бюджети буйича</t>
  </si>
  <si>
    <t>ЖАМИ ДАВЛАТ бюджети буйича</t>
  </si>
  <si>
    <t>План</t>
  </si>
  <si>
    <t>Касса</t>
  </si>
  <si>
    <t>Жами харажатлар</t>
  </si>
  <si>
    <t>I гурух "Иш хаки ва унга тенглаштирилган туловлар"</t>
  </si>
  <si>
    <t>IV гурух "Бошка харажатлар"</t>
  </si>
  <si>
    <t>II гурух "Иш хакига кушимчалар"</t>
  </si>
  <si>
    <t>III гурух "капитал куйилмалар"</t>
  </si>
  <si>
    <r>
      <rPr>
        <b/>
        <u/>
        <sz val="16"/>
        <color rgb="FFC00000"/>
        <rFont val="Arial"/>
        <family val="2"/>
        <charset val="204"/>
      </rPr>
      <t xml:space="preserve">2024 йил II-чорагида </t>
    </r>
    <r>
      <rPr>
        <b/>
        <sz val="16"/>
        <rFont val="Arial"/>
        <family val="2"/>
        <charset val="204"/>
      </rPr>
      <t xml:space="preserve">Мактабгача ва мактаб таълими вазирлигига республика бюджетидан </t>
    </r>
    <r>
      <rPr>
        <b/>
        <sz val="16"/>
        <color theme="4" tint="-0.499984740745262"/>
        <rFont val="Arial"/>
        <family val="2"/>
        <charset val="204"/>
      </rPr>
      <t>ажратилган маблағлар ва уларнинг ижроси</t>
    </r>
    <r>
      <rPr>
        <b/>
        <sz val="16"/>
        <rFont val="Arial"/>
        <family val="2"/>
        <charset val="204"/>
      </rPr>
      <t xml:space="preserve"> тўғрисида 
ДАСТЛАБКИ  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</si>
</sst>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7" formatCode="#,##0\ _₽;[Red]#,##0\ _₽"/>
    <numFmt numFmtId="168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u/>
      <sz val="16"/>
      <color rgb="FFC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3" fillId="0" borderId="30" xfId="0" applyFont="1" applyBorder="1" applyAlignment="1">
      <alignment horizontal="center" vertical="center" wrapText="1"/>
    </xf>
    <xf numFmtId="14" fontId="13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4" fontId="13" fillId="0" borderId="31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14" fontId="13" fillId="0" borderId="32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wrapText="1"/>
    </xf>
    <xf numFmtId="14" fontId="14" fillId="0" borderId="33" xfId="0" applyNumberFormat="1" applyFont="1" applyBorder="1" applyAlignment="1">
      <alignment horizontal="center" vertical="center" wrapText="1"/>
    </xf>
    <xf numFmtId="4" fontId="14" fillId="0" borderId="33" xfId="0" applyNumberFormat="1" applyFont="1" applyBorder="1" applyAlignment="1">
      <alignment wrapText="1"/>
    </xf>
    <xf numFmtId="0" fontId="14" fillId="2" borderId="33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vertical="center" wrapText="1"/>
    </xf>
    <xf numFmtId="14" fontId="14" fillId="2" borderId="33" xfId="0" applyNumberFormat="1" applyFont="1" applyFill="1" applyBorder="1" applyAlignment="1">
      <alignment horizontal="center" vertical="center" wrapText="1"/>
    </xf>
    <xf numFmtId="4" fontId="14" fillId="2" borderId="33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4" fillId="0" borderId="0" xfId="0" applyNumberFormat="1" applyFont="1" applyAlignment="1">
      <alignment horizontal="left" vertical="top" wrapText="1"/>
    </xf>
    <xf numFmtId="0" fontId="15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top" wrapText="1"/>
    </xf>
    <xf numFmtId="0" fontId="16" fillId="0" borderId="0" xfId="0" applyFont="1"/>
    <xf numFmtId="3" fontId="4" fillId="3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left" vertical="center" wrapText="1" indent="1"/>
    </xf>
    <xf numFmtId="3" fontId="4" fillId="0" borderId="5" xfId="0" applyNumberFormat="1" applyFont="1" applyBorder="1" applyAlignment="1">
      <alignment horizontal="left" vertical="center" indent="1"/>
    </xf>
    <xf numFmtId="3" fontId="4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3" borderId="7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horizontal="center" vertical="top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horizontal="right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10" fillId="0" borderId="0" xfId="0" applyFont="1" applyFill="1"/>
    <xf numFmtId="164" fontId="10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9" fontId="10" fillId="0" borderId="0" xfId="1" applyFont="1" applyFill="1" applyAlignment="1">
      <alignment horizontal="left" vertical="top" wrapText="1"/>
    </xf>
    <xf numFmtId="3" fontId="12" fillId="0" borderId="0" xfId="0" applyNumberFormat="1" applyFont="1" applyFill="1" applyAlignment="1">
      <alignment horizontal="right" vertical="top" wrapText="1"/>
    </xf>
    <xf numFmtId="3" fontId="19" fillId="0" borderId="0" xfId="0" applyNumberFormat="1" applyFont="1" applyFill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17" fillId="0" borderId="0" xfId="0" applyNumberFormat="1" applyFont="1" applyFill="1" applyAlignment="1">
      <alignment horizontal="center" vertical="center" wrapText="1"/>
    </xf>
    <xf numFmtId="3" fontId="9" fillId="4" borderId="37" xfId="0" applyNumberFormat="1" applyFont="1" applyFill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3" fontId="9" fillId="4" borderId="20" xfId="0" applyNumberFormat="1" applyFont="1" applyFill="1" applyBorder="1" applyAlignment="1">
      <alignment horizontal="center" vertical="center" wrapText="1"/>
    </xf>
    <xf numFmtId="168" fontId="10" fillId="0" borderId="0" xfId="1" applyNumberFormat="1" applyFont="1" applyFill="1" applyAlignment="1">
      <alignment horizontal="left" vertical="top" wrapText="1"/>
    </xf>
    <xf numFmtId="164" fontId="1" fillId="0" borderId="0" xfId="2" applyNumberFormat="1"/>
    <xf numFmtId="0" fontId="1" fillId="0" borderId="0" xfId="2"/>
    <xf numFmtId="0" fontId="13" fillId="0" borderId="0" xfId="2" applyFont="1" applyAlignment="1">
      <alignment horizontal="left" vertical="center" wrapText="1"/>
    </xf>
    <xf numFmtId="164" fontId="13" fillId="0" borderId="0" xfId="2" applyNumberFormat="1" applyFont="1" applyAlignment="1">
      <alignment horizontal="right" vertical="center" wrapText="1"/>
    </xf>
    <xf numFmtId="164" fontId="13" fillId="0" borderId="33" xfId="2" applyNumberFormat="1" applyFont="1" applyBorder="1" applyAlignment="1">
      <alignment horizontal="center" vertical="center" wrapText="1"/>
    </xf>
    <xf numFmtId="0" fontId="13" fillId="0" borderId="33" xfId="2" applyFont="1" applyBorder="1" applyAlignment="1">
      <alignment horizontal="left" wrapText="1"/>
    </xf>
    <xf numFmtId="0" fontId="13" fillId="4" borderId="33" xfId="2" applyFont="1" applyFill="1" applyBorder="1" applyAlignment="1">
      <alignment horizontal="center" wrapText="1"/>
    </xf>
    <xf numFmtId="164" fontId="13" fillId="4" borderId="33" xfId="2" applyNumberFormat="1" applyFont="1" applyFill="1" applyBorder="1" applyAlignment="1">
      <alignment horizontal="center" wrapText="1"/>
    </xf>
    <xf numFmtId="0" fontId="13" fillId="0" borderId="33" xfId="2" applyFont="1" applyBorder="1" applyAlignment="1">
      <alignment horizontal="center" wrapText="1"/>
    </xf>
    <xf numFmtId="164" fontId="13" fillId="0" borderId="33" xfId="2" applyNumberFormat="1" applyFont="1" applyBorder="1" applyAlignment="1">
      <alignment horizont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 wrapText="1"/>
    </xf>
    <xf numFmtId="3" fontId="9" fillId="4" borderId="25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horizontal="center" vertical="center" wrapText="1"/>
    </xf>
    <xf numFmtId="3" fontId="9" fillId="0" borderId="27" xfId="0" applyNumberFormat="1" applyFont="1" applyFill="1" applyBorder="1" applyAlignment="1">
      <alignment horizontal="center" vertical="center" wrapText="1"/>
    </xf>
    <xf numFmtId="3" fontId="9" fillId="0" borderId="28" xfId="0" applyNumberFormat="1" applyFont="1" applyFill="1" applyBorder="1" applyAlignment="1">
      <alignment horizontal="center" vertical="center" wrapText="1"/>
    </xf>
    <xf numFmtId="3" fontId="9" fillId="0" borderId="29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7" fillId="0" borderId="24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center" vertical="center" wrapText="1"/>
    </xf>
    <xf numFmtId="3" fontId="19" fillId="0" borderId="24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3" fontId="17" fillId="0" borderId="18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0" fontId="13" fillId="0" borderId="51" xfId="2" applyFont="1" applyBorder="1" applyAlignment="1">
      <alignment horizontal="left" vertical="center" wrapText="1"/>
    </xf>
    <xf numFmtId="0" fontId="13" fillId="0" borderId="30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164" fontId="13" fillId="2" borderId="34" xfId="2" applyNumberFormat="1" applyFont="1" applyFill="1" applyBorder="1" applyAlignment="1">
      <alignment horizontal="center" vertical="center" wrapText="1"/>
    </xf>
    <xf numFmtId="164" fontId="13" fillId="2" borderId="36" xfId="2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3" fontId="10" fillId="0" borderId="40" xfId="0" applyNumberFormat="1" applyFont="1" applyFill="1" applyBorder="1" applyAlignment="1">
      <alignment horizontal="center" vertical="center" wrapText="1"/>
    </xf>
    <xf numFmtId="3" fontId="10" fillId="0" borderId="42" xfId="0" applyNumberFormat="1" applyFont="1" applyFill="1" applyBorder="1" applyAlignment="1">
      <alignment horizontal="left" vertical="center" wrapText="1" indent="2"/>
    </xf>
    <xf numFmtId="3" fontId="9" fillId="0" borderId="24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center" vertical="center" wrapText="1"/>
    </xf>
    <xf numFmtId="167" fontId="10" fillId="0" borderId="6" xfId="0" applyNumberFormat="1" applyFont="1" applyFill="1" applyBorder="1" applyAlignment="1">
      <alignment horizontal="center" vertical="center" wrapText="1"/>
    </xf>
    <xf numFmtId="167" fontId="10" fillId="0" borderId="24" xfId="0" applyNumberFormat="1" applyFont="1" applyFill="1" applyBorder="1" applyAlignment="1">
      <alignment horizontal="center" vertical="center" wrapText="1"/>
    </xf>
    <xf numFmtId="3" fontId="10" fillId="0" borderId="39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left" vertical="center" wrapText="1" indent="2"/>
    </xf>
    <xf numFmtId="3" fontId="9" fillId="0" borderId="17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167" fontId="10" fillId="0" borderId="17" xfId="0" applyNumberFormat="1" applyFont="1" applyFill="1" applyBorder="1" applyAlignment="1">
      <alignment horizontal="center" vertical="center" wrapText="1"/>
    </xf>
    <xf numFmtId="167" fontId="10" fillId="0" borderId="38" xfId="0" applyNumberFormat="1" applyFont="1" applyFill="1" applyBorder="1" applyAlignment="1">
      <alignment horizontal="center" vertical="center" wrapText="1"/>
    </xf>
    <xf numFmtId="167" fontId="10" fillId="0" borderId="5" xfId="0" applyNumberFormat="1" applyFont="1" applyFill="1" applyBorder="1" applyAlignment="1">
      <alignment horizontal="center" vertical="center" wrapText="1"/>
    </xf>
    <xf numFmtId="167" fontId="10" fillId="0" borderId="9" xfId="0" applyNumberFormat="1" applyFont="1" applyFill="1" applyBorder="1" applyAlignment="1">
      <alignment horizontal="center" vertical="center" wrapText="1"/>
    </xf>
    <xf numFmtId="167" fontId="10" fillId="0" borderId="3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left" vertical="center" indent="2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3" fontId="11" fillId="0" borderId="39" xfId="0" applyNumberFormat="1" applyFont="1" applyFill="1" applyBorder="1" applyAlignment="1">
      <alignment horizontal="center" vertical="center" wrapText="1"/>
    </xf>
    <xf numFmtId="3" fontId="11" fillId="0" borderId="41" xfId="0" applyNumberFormat="1" applyFont="1" applyFill="1" applyBorder="1" applyAlignment="1">
      <alignment horizontal="left" vertical="center" wrapText="1" indent="2"/>
    </xf>
    <xf numFmtId="3" fontId="20" fillId="0" borderId="17" xfId="0" applyNumberFormat="1" applyFont="1" applyFill="1" applyBorder="1" applyAlignment="1">
      <alignment horizontal="center" vertical="center" wrapText="1"/>
    </xf>
    <xf numFmtId="3" fontId="20" fillId="0" borderId="21" xfId="0" applyNumberFormat="1" applyFont="1" applyFill="1" applyBorder="1" applyAlignment="1">
      <alignment horizontal="center" vertical="center" wrapText="1"/>
    </xf>
    <xf numFmtId="3" fontId="10" fillId="0" borderId="44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3" fontId="10" fillId="0" borderId="45" xfId="0" applyNumberFormat="1" applyFont="1" applyFill="1" applyBorder="1" applyAlignment="1">
      <alignment horizontal="center" vertical="center" wrapText="1"/>
    </xf>
    <xf numFmtId="3" fontId="10" fillId="0" borderId="43" xfId="0" applyNumberFormat="1" applyFont="1" applyFill="1" applyBorder="1" applyAlignment="1">
      <alignment horizontal="left" vertical="center" wrapText="1" indent="2"/>
    </xf>
    <xf numFmtId="3" fontId="10" fillId="0" borderId="49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50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46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Fill="1" applyBorder="1" applyAlignment="1">
      <alignment horizontal="left" vertical="center" wrapText="1" inden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3" fontId="10" fillId="0" borderId="48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left" vertical="center" wrapText="1" indent="1"/>
    </xf>
    <xf numFmtId="3" fontId="10" fillId="0" borderId="43" xfId="0" applyNumberFormat="1" applyFont="1" applyFill="1" applyBorder="1" applyAlignment="1">
      <alignment horizontal="left" vertical="center" wrapText="1" indent="1"/>
    </xf>
    <xf numFmtId="3" fontId="10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652AF28A-EED8-48AE-B83A-F0FA2B78C329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88" t="s">
        <v>1300</v>
      </c>
      <c r="D3" s="88"/>
      <c r="E3" s="88"/>
      <c r="F3" s="88"/>
      <c r="G3" s="88"/>
      <c r="H3" s="88"/>
      <c r="I3" s="88"/>
      <c r="J3" s="88"/>
    </row>
    <row r="4" spans="3:32" ht="16.5" customHeight="1" x14ac:dyDescent="0.3">
      <c r="H4" s="39" t="s">
        <v>1301</v>
      </c>
      <c r="I4" s="39"/>
    </row>
    <row r="5" spans="3:32" ht="45.75" customHeight="1" x14ac:dyDescent="0.3">
      <c r="C5" s="89" t="s">
        <v>5</v>
      </c>
      <c r="D5" s="92" t="s">
        <v>4</v>
      </c>
      <c r="E5" s="92" t="s">
        <v>1302</v>
      </c>
      <c r="F5" s="92"/>
      <c r="G5" s="92"/>
      <c r="H5" s="92"/>
      <c r="I5" s="95"/>
      <c r="J5" s="96"/>
      <c r="K5" s="33"/>
      <c r="L5" s="33"/>
      <c r="M5" s="33"/>
    </row>
    <row r="6" spans="3:32" ht="25.5" customHeight="1" x14ac:dyDescent="0.3">
      <c r="C6" s="90"/>
      <c r="D6" s="93"/>
      <c r="E6" s="97" t="s">
        <v>3</v>
      </c>
      <c r="F6" s="99" t="s">
        <v>0</v>
      </c>
      <c r="G6" s="99"/>
      <c r="H6" s="99"/>
      <c r="I6" s="100"/>
      <c r="J6" s="101"/>
    </row>
    <row r="7" spans="3:32" ht="124.5" customHeight="1" x14ac:dyDescent="0.3">
      <c r="C7" s="91"/>
      <c r="D7" s="94"/>
      <c r="E7" s="98"/>
      <c r="F7" s="40" t="s">
        <v>1303</v>
      </c>
      <c r="G7" s="40" t="s">
        <v>1304</v>
      </c>
      <c r="H7" s="40" t="s">
        <v>2</v>
      </c>
      <c r="I7" s="36" t="s">
        <v>1305</v>
      </c>
      <c r="J7" s="41" t="s">
        <v>1306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56.25" x14ac:dyDescent="0.25">
      <c r="C18" s="21">
        <v>11</v>
      </c>
      <c r="D18" s="25" t="s">
        <v>1274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1307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1309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1308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1288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1298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1299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86" t="s">
        <v>1259</v>
      </c>
      <c r="D47" s="87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C3:Q108"/>
  <sheetViews>
    <sheetView tabSelected="1" view="pageBreakPreview" topLeftCell="A55" zoomScale="55" zoomScaleNormal="55" zoomScaleSheetLayoutView="55" workbookViewId="0">
      <selection activeCell="AJ11" sqref="AJ11"/>
    </sheetView>
  </sheetViews>
  <sheetFormatPr defaultRowHeight="18.75" outlineLevelRow="1" x14ac:dyDescent="0.25"/>
  <cols>
    <col min="1" max="1" width="9.140625" style="51"/>
    <col min="2" max="2" width="2.140625" style="51" customWidth="1"/>
    <col min="3" max="3" width="10.28515625" style="68" customWidth="1"/>
    <col min="4" max="4" width="93" style="53" customWidth="1"/>
    <col min="5" max="5" width="27.28515625" style="53" customWidth="1"/>
    <col min="6" max="7" width="27.140625" style="53" customWidth="1"/>
    <col min="8" max="8" width="26.85546875" style="53" customWidth="1"/>
    <col min="9" max="9" width="26.140625" style="53" customWidth="1"/>
    <col min="10" max="10" width="24.85546875" style="53" customWidth="1"/>
    <col min="11" max="11" width="27.28515625" style="53" customWidth="1"/>
    <col min="12" max="12" width="27.42578125" style="53" customWidth="1"/>
    <col min="13" max="13" width="21.28515625" style="53" customWidth="1"/>
    <col min="14" max="14" width="23.140625" style="53" customWidth="1"/>
    <col min="15" max="16" width="23.5703125" style="53" customWidth="1"/>
    <col min="17" max="17" width="3" style="53" customWidth="1"/>
    <col min="18" max="16384" width="9.140625" style="51"/>
  </cols>
  <sheetData>
    <row r="3" spans="3:17" ht="61.5" customHeight="1" x14ac:dyDescent="0.25">
      <c r="C3" s="104" t="s">
        <v>1467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8"/>
    </row>
    <row r="4" spans="3:17" ht="17.25" customHeight="1" x14ac:dyDescent="0.25">
      <c r="E4" s="59"/>
      <c r="F4" s="71"/>
      <c r="P4" s="60" t="s">
        <v>1331</v>
      </c>
      <c r="Q4" s="60"/>
    </row>
    <row r="5" spans="3:17" ht="57" customHeight="1" x14ac:dyDescent="0.25">
      <c r="C5" s="105" t="s">
        <v>5</v>
      </c>
      <c r="D5" s="108" t="s">
        <v>1330</v>
      </c>
      <c r="E5" s="111" t="s">
        <v>1336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58"/>
    </row>
    <row r="6" spans="3:17" ht="34.5" customHeight="1" x14ac:dyDescent="0.25">
      <c r="C6" s="106"/>
      <c r="D6" s="109"/>
      <c r="E6" s="114" t="s">
        <v>1333</v>
      </c>
      <c r="F6" s="115"/>
      <c r="G6" s="116" t="s">
        <v>0</v>
      </c>
      <c r="H6" s="117"/>
      <c r="I6" s="117"/>
      <c r="J6" s="117"/>
      <c r="K6" s="117"/>
      <c r="L6" s="117"/>
      <c r="M6" s="117"/>
      <c r="N6" s="117"/>
      <c r="O6" s="117"/>
      <c r="P6" s="118"/>
      <c r="Q6" s="61"/>
    </row>
    <row r="7" spans="3:17" ht="109.5" customHeight="1" x14ac:dyDescent="0.25">
      <c r="C7" s="106"/>
      <c r="D7" s="109"/>
      <c r="E7" s="119" t="s">
        <v>1296</v>
      </c>
      <c r="F7" s="121" t="s">
        <v>1297</v>
      </c>
      <c r="G7" s="106" t="s">
        <v>1</v>
      </c>
      <c r="H7" s="123"/>
      <c r="I7" s="123" t="s">
        <v>1310</v>
      </c>
      <c r="J7" s="123"/>
      <c r="K7" s="123" t="s">
        <v>2</v>
      </c>
      <c r="L7" s="123"/>
      <c r="M7" s="124" t="s">
        <v>1335</v>
      </c>
      <c r="N7" s="125"/>
      <c r="O7" s="123" t="s">
        <v>1334</v>
      </c>
      <c r="P7" s="126"/>
      <c r="Q7" s="58"/>
    </row>
    <row r="8" spans="3:17" ht="65.25" customHeight="1" x14ac:dyDescent="0.25">
      <c r="C8" s="107"/>
      <c r="D8" s="110"/>
      <c r="E8" s="120"/>
      <c r="F8" s="122"/>
      <c r="G8" s="56" t="s">
        <v>1296</v>
      </c>
      <c r="H8" s="62" t="s">
        <v>1297</v>
      </c>
      <c r="I8" s="62" t="s">
        <v>1296</v>
      </c>
      <c r="J8" s="62" t="s">
        <v>1297</v>
      </c>
      <c r="K8" s="62" t="s">
        <v>1296</v>
      </c>
      <c r="L8" s="62" t="s">
        <v>1297</v>
      </c>
      <c r="M8" s="62" t="s">
        <v>1296</v>
      </c>
      <c r="N8" s="62" t="s">
        <v>1297</v>
      </c>
      <c r="O8" s="62" t="s">
        <v>1296</v>
      </c>
      <c r="P8" s="57" t="s">
        <v>1297</v>
      </c>
      <c r="Q8" s="58"/>
    </row>
    <row r="9" spans="3:17" s="63" customFormat="1" ht="51.75" customHeight="1" x14ac:dyDescent="0.25">
      <c r="C9" s="102" t="s">
        <v>1259</v>
      </c>
      <c r="D9" s="103"/>
      <c r="E9" s="67">
        <f>+G9+K9+O9+I9</f>
        <v>28686170127.193993</v>
      </c>
      <c r="F9" s="65">
        <f>+H9+L9+P9+J9</f>
        <v>25375317660.449665</v>
      </c>
      <c r="G9" s="70">
        <f>SUM(G10:G50)+G51+G60+G68+G97+G98+G99</f>
        <v>18595128735.126991</v>
      </c>
      <c r="H9" s="66">
        <f t="shared" ref="H9:P9" si="0">SUM(H10:H50)+H51+H60+H68+H97+H98+H99</f>
        <v>18546177760.072735</v>
      </c>
      <c r="I9" s="66">
        <f t="shared" si="0"/>
        <v>4624257932.0290003</v>
      </c>
      <c r="J9" s="66">
        <f t="shared" si="0"/>
        <v>4615988698.6005211</v>
      </c>
      <c r="K9" s="66">
        <f t="shared" si="0"/>
        <v>1672783460.0380001</v>
      </c>
      <c r="L9" s="66">
        <f t="shared" si="0"/>
        <v>984151201.77640986</v>
      </c>
      <c r="M9" s="66">
        <f t="shared" si="0"/>
        <v>1101018.2</v>
      </c>
      <c r="N9" s="66">
        <f t="shared" si="0"/>
        <v>764523.12766999996</v>
      </c>
      <c r="O9" s="66">
        <f t="shared" si="0"/>
        <v>3794000000</v>
      </c>
      <c r="P9" s="66">
        <f t="shared" si="0"/>
        <v>1229000000</v>
      </c>
      <c r="Q9" s="64"/>
    </row>
    <row r="10" spans="3:17" ht="65.25" customHeight="1" x14ac:dyDescent="0.25">
      <c r="C10" s="143">
        <v>1</v>
      </c>
      <c r="D10" s="144" t="s">
        <v>1342</v>
      </c>
      <c r="E10" s="82">
        <f>+G10+K10+O10+I10</f>
        <v>22576234686.214001</v>
      </c>
      <c r="F10" s="145">
        <f>+H10+L10+P10+J10</f>
        <v>20635097114.599998</v>
      </c>
      <c r="G10" s="146">
        <v>15776092299.9</v>
      </c>
      <c r="H10" s="147">
        <v>15758901439.5</v>
      </c>
      <c r="I10" s="147">
        <v>3942142386.3140001</v>
      </c>
      <c r="J10" s="147">
        <v>3940195675.0999999</v>
      </c>
      <c r="K10" s="147"/>
      <c r="L10" s="147"/>
      <c r="M10" s="147"/>
      <c r="N10" s="147"/>
      <c r="O10" s="147">
        <v>2858000000</v>
      </c>
      <c r="P10" s="148">
        <v>936000000</v>
      </c>
      <c r="Q10" s="52"/>
    </row>
    <row r="11" spans="3:17" ht="65.25" customHeight="1" x14ac:dyDescent="0.25">
      <c r="C11" s="149">
        <f>+C10+1</f>
        <v>2</v>
      </c>
      <c r="D11" s="150" t="s">
        <v>1346</v>
      </c>
      <c r="E11" s="151">
        <f t="shared" ref="E11" si="1">+G11+K11+O11+I11</f>
        <v>3997328464.6880002</v>
      </c>
      <c r="F11" s="152">
        <f>+H11+L11+P11+J11</f>
        <v>3452540050.85886</v>
      </c>
      <c r="G11" s="153">
        <v>2597424356.618</v>
      </c>
      <c r="H11" s="154">
        <v>2586364005.9183598</v>
      </c>
      <c r="I11" s="154">
        <v>633904108.07000005</v>
      </c>
      <c r="J11" s="154">
        <v>633176044.94050002</v>
      </c>
      <c r="K11" s="154"/>
      <c r="L11" s="155"/>
      <c r="M11" s="155"/>
      <c r="N11" s="155"/>
      <c r="O11" s="155">
        <v>766000000</v>
      </c>
      <c r="P11" s="156">
        <v>233000000</v>
      </c>
      <c r="Q11" s="52"/>
    </row>
    <row r="12" spans="3:17" s="55" customFormat="1" ht="51.75" customHeight="1" x14ac:dyDescent="0.25">
      <c r="C12" s="149">
        <f t="shared" ref="C12:C51" si="2">+C11+1</f>
        <v>3</v>
      </c>
      <c r="D12" s="150" t="s">
        <v>1343</v>
      </c>
      <c r="E12" s="151">
        <f t="shared" ref="E12:F29" si="3">+G12+K12+O12+I12</f>
        <v>11537749</v>
      </c>
      <c r="F12" s="152">
        <f t="shared" si="3"/>
        <v>9163353.7725600004</v>
      </c>
      <c r="G12" s="157">
        <v>6440348</v>
      </c>
      <c r="H12" s="155">
        <v>5897028.5300000003</v>
      </c>
      <c r="I12" s="155">
        <v>1600968</v>
      </c>
      <c r="J12" s="155">
        <v>1450825.416</v>
      </c>
      <c r="K12" s="155">
        <v>3496433</v>
      </c>
      <c r="L12" s="155">
        <v>1815499.82656</v>
      </c>
      <c r="M12" s="155">
        <f>(154000000+138705000)/1000</f>
        <v>292705</v>
      </c>
      <c r="N12" s="155">
        <f>(52640000+138531100)/1000</f>
        <v>191171.1</v>
      </c>
      <c r="O12" s="155"/>
      <c r="P12" s="156"/>
      <c r="Q12" s="52"/>
    </row>
    <row r="13" spans="3:17" s="55" customFormat="1" ht="66.75" customHeight="1" x14ac:dyDescent="0.25">
      <c r="C13" s="149">
        <f t="shared" si="2"/>
        <v>4</v>
      </c>
      <c r="D13" s="150" t="s">
        <v>1350</v>
      </c>
      <c r="E13" s="151">
        <f t="shared" si="3"/>
        <v>9602597</v>
      </c>
      <c r="F13" s="152">
        <f t="shared" si="3"/>
        <v>6441686.2027399996</v>
      </c>
      <c r="G13" s="157">
        <v>237412.25</v>
      </c>
      <c r="H13" s="155">
        <v>233631</v>
      </c>
      <c r="I13" s="155">
        <v>202738.45</v>
      </c>
      <c r="J13" s="155">
        <v>58407.75</v>
      </c>
      <c r="K13" s="155">
        <v>9162446.3000000007</v>
      </c>
      <c r="L13" s="155">
        <v>6149647.4527399996</v>
      </c>
      <c r="M13" s="155"/>
      <c r="N13" s="155"/>
      <c r="O13" s="155"/>
      <c r="P13" s="156"/>
      <c r="Q13" s="52"/>
    </row>
    <row r="14" spans="3:17" s="55" customFormat="1" ht="42.75" customHeight="1" x14ac:dyDescent="0.25">
      <c r="C14" s="149">
        <f t="shared" si="2"/>
        <v>5</v>
      </c>
      <c r="D14" s="150" t="s">
        <v>1347</v>
      </c>
      <c r="E14" s="151">
        <f t="shared" ref="E14:E18" si="4">+G14+K14+O14+I14</f>
        <v>6944241</v>
      </c>
      <c r="F14" s="152">
        <f t="shared" ref="F14:F18" si="5">+H14+L14+P14+J14</f>
        <v>1235992.59556</v>
      </c>
      <c r="G14" s="157"/>
      <c r="H14" s="155"/>
      <c r="I14" s="155"/>
      <c r="J14" s="155"/>
      <c r="K14" s="155">
        <v>6944241</v>
      </c>
      <c r="L14" s="155">
        <v>1235992.59556</v>
      </c>
      <c r="M14" s="155"/>
      <c r="N14" s="155"/>
      <c r="O14" s="155"/>
      <c r="P14" s="156"/>
      <c r="Q14" s="52"/>
    </row>
    <row r="15" spans="3:17" s="55" customFormat="1" ht="42.75" customHeight="1" x14ac:dyDescent="0.25">
      <c r="C15" s="149">
        <f t="shared" si="2"/>
        <v>6</v>
      </c>
      <c r="D15" s="150" t="s">
        <v>1348</v>
      </c>
      <c r="E15" s="151">
        <f t="shared" si="4"/>
        <v>60497327.999999993</v>
      </c>
      <c r="F15" s="152">
        <f t="shared" si="5"/>
        <v>60464831.127750002</v>
      </c>
      <c r="G15" s="157">
        <v>16715596.780999999</v>
      </c>
      <c r="H15" s="155">
        <v>16715180.611</v>
      </c>
      <c r="I15" s="155">
        <v>3899649.1949999998</v>
      </c>
      <c r="J15" s="155">
        <v>3899444.821</v>
      </c>
      <c r="K15" s="155">
        <v>39882082.023999996</v>
      </c>
      <c r="L15" s="155">
        <v>39850205.695749998</v>
      </c>
      <c r="M15" s="155"/>
      <c r="N15" s="155"/>
      <c r="O15" s="155"/>
      <c r="P15" s="156"/>
      <c r="Q15" s="52"/>
    </row>
    <row r="16" spans="3:17" s="55" customFormat="1" ht="42.75" customHeight="1" x14ac:dyDescent="0.25">
      <c r="C16" s="149">
        <f t="shared" si="2"/>
        <v>7</v>
      </c>
      <c r="D16" s="150" t="s">
        <v>1349</v>
      </c>
      <c r="E16" s="151">
        <f t="shared" si="4"/>
        <v>69210000</v>
      </c>
      <c r="F16" s="152">
        <f t="shared" si="5"/>
        <v>68973000</v>
      </c>
      <c r="G16" s="157"/>
      <c r="H16" s="155"/>
      <c r="I16" s="155"/>
      <c r="J16" s="155"/>
      <c r="K16" s="155">
        <v>69210000</v>
      </c>
      <c r="L16" s="155">
        <v>68973000</v>
      </c>
      <c r="M16" s="155"/>
      <c r="N16" s="155"/>
      <c r="O16" s="155"/>
      <c r="P16" s="156"/>
      <c r="Q16" s="52"/>
    </row>
    <row r="17" spans="3:17" s="55" customFormat="1" ht="63" customHeight="1" x14ac:dyDescent="0.25">
      <c r="C17" s="149">
        <f t="shared" si="2"/>
        <v>8</v>
      </c>
      <c r="D17" s="150" t="s">
        <v>1351</v>
      </c>
      <c r="E17" s="151">
        <f t="shared" si="4"/>
        <v>188716500</v>
      </c>
      <c r="F17" s="152">
        <f t="shared" si="5"/>
        <v>113716500</v>
      </c>
      <c r="G17" s="157"/>
      <c r="H17" s="155"/>
      <c r="I17" s="155"/>
      <c r="J17" s="155"/>
      <c r="K17" s="155">
        <v>188716500</v>
      </c>
      <c r="L17" s="155">
        <f>(105000000000+8716500000)/1000</f>
        <v>113716500</v>
      </c>
      <c r="M17" s="155"/>
      <c r="N17" s="155"/>
      <c r="O17" s="155"/>
      <c r="P17" s="156"/>
      <c r="Q17" s="52"/>
    </row>
    <row r="18" spans="3:17" s="55" customFormat="1" ht="63" customHeight="1" x14ac:dyDescent="0.25">
      <c r="C18" s="149">
        <f>+C17+1</f>
        <v>9</v>
      </c>
      <c r="D18" s="150" t="s">
        <v>1345</v>
      </c>
      <c r="E18" s="151">
        <f t="shared" si="4"/>
        <v>22327073</v>
      </c>
      <c r="F18" s="152">
        <f t="shared" si="5"/>
        <v>11759396.121030001</v>
      </c>
      <c r="G18" s="157"/>
      <c r="H18" s="155"/>
      <c r="I18" s="155"/>
      <c r="J18" s="155"/>
      <c r="K18" s="155">
        <v>22327073</v>
      </c>
      <c r="L18" s="155">
        <v>11759396.121030001</v>
      </c>
      <c r="M18" s="155"/>
      <c r="N18" s="155"/>
      <c r="O18" s="155"/>
      <c r="P18" s="156"/>
      <c r="Q18" s="52"/>
    </row>
    <row r="19" spans="3:17" s="55" customFormat="1" ht="58.5" customHeight="1" x14ac:dyDescent="0.25">
      <c r="C19" s="149">
        <f t="shared" si="2"/>
        <v>10</v>
      </c>
      <c r="D19" s="150" t="s">
        <v>1311</v>
      </c>
      <c r="E19" s="151">
        <f t="shared" si="3"/>
        <v>9524511</v>
      </c>
      <c r="F19" s="152">
        <f t="shared" si="3"/>
        <v>4898828.8846400008</v>
      </c>
      <c r="G19" s="157">
        <v>5184183</v>
      </c>
      <c r="H19" s="155">
        <v>3624124.2887300001</v>
      </c>
      <c r="I19" s="155">
        <v>1012023</v>
      </c>
      <c r="J19" s="155">
        <v>587397.66099999996</v>
      </c>
      <c r="K19" s="155">
        <v>3328305</v>
      </c>
      <c r="L19" s="155">
        <v>687306.93490999995</v>
      </c>
      <c r="M19" s="155">
        <v>13533</v>
      </c>
      <c r="N19" s="155">
        <v>11472.3</v>
      </c>
      <c r="O19" s="155"/>
      <c r="P19" s="156"/>
      <c r="Q19" s="52"/>
    </row>
    <row r="20" spans="3:17" s="55" customFormat="1" ht="58.5" customHeight="1" x14ac:dyDescent="0.25">
      <c r="C20" s="149">
        <f t="shared" si="2"/>
        <v>11</v>
      </c>
      <c r="D20" s="150" t="s">
        <v>1312</v>
      </c>
      <c r="E20" s="151">
        <f t="shared" si="3"/>
        <v>6582973</v>
      </c>
      <c r="F20" s="152">
        <f t="shared" si="3"/>
        <v>5486620.5070000002</v>
      </c>
      <c r="G20" s="157">
        <v>4418587</v>
      </c>
      <c r="H20" s="155">
        <v>3731607.9019999998</v>
      </c>
      <c r="I20" s="155">
        <v>1114370</v>
      </c>
      <c r="J20" s="155">
        <v>857399.24600000004</v>
      </c>
      <c r="K20" s="155">
        <v>1050016</v>
      </c>
      <c r="L20" s="155">
        <v>897613.35900000005</v>
      </c>
      <c r="M20" s="155"/>
      <c r="N20" s="155"/>
      <c r="O20" s="155"/>
      <c r="P20" s="156"/>
      <c r="Q20" s="52"/>
    </row>
    <row r="21" spans="3:17" s="55" customFormat="1" ht="58.5" customHeight="1" x14ac:dyDescent="0.25">
      <c r="C21" s="149">
        <f t="shared" si="2"/>
        <v>12</v>
      </c>
      <c r="D21" s="150" t="s">
        <v>1313</v>
      </c>
      <c r="E21" s="151">
        <f t="shared" si="3"/>
        <v>6422661</v>
      </c>
      <c r="F21" s="152">
        <f t="shared" si="3"/>
        <v>3511038.7343199998</v>
      </c>
      <c r="G21" s="157">
        <v>3384358</v>
      </c>
      <c r="H21" s="155">
        <v>2321169.64806</v>
      </c>
      <c r="I21" s="155">
        <v>841813</v>
      </c>
      <c r="J21" s="155">
        <v>525413.24213999999</v>
      </c>
      <c r="K21" s="155">
        <v>2196490</v>
      </c>
      <c r="L21" s="155">
        <v>664455.84412000002</v>
      </c>
      <c r="M21" s="155"/>
      <c r="N21" s="155"/>
      <c r="O21" s="155"/>
      <c r="P21" s="156"/>
      <c r="Q21" s="52"/>
    </row>
    <row r="22" spans="3:17" s="55" customFormat="1" ht="58.5" customHeight="1" x14ac:dyDescent="0.25">
      <c r="C22" s="149">
        <f t="shared" si="2"/>
        <v>13</v>
      </c>
      <c r="D22" s="150" t="s">
        <v>1314</v>
      </c>
      <c r="E22" s="151">
        <f t="shared" si="3"/>
        <v>4495096</v>
      </c>
      <c r="F22" s="152">
        <f>+H22+L22+P22+J22</f>
        <v>3865244.392</v>
      </c>
      <c r="G22" s="157">
        <v>2796910</v>
      </c>
      <c r="H22" s="155">
        <v>2513244.6800000002</v>
      </c>
      <c r="I22" s="155">
        <v>699276</v>
      </c>
      <c r="J22" s="155">
        <v>585956.22900000005</v>
      </c>
      <c r="K22" s="155">
        <v>998910</v>
      </c>
      <c r="L22" s="155">
        <v>766043.48300000001</v>
      </c>
      <c r="M22" s="155"/>
      <c r="N22" s="155"/>
      <c r="O22" s="155"/>
      <c r="P22" s="156"/>
      <c r="Q22" s="52"/>
    </row>
    <row r="23" spans="3:17" s="55" customFormat="1" ht="58.5" customHeight="1" x14ac:dyDescent="0.25">
      <c r="C23" s="149">
        <f t="shared" si="2"/>
        <v>14</v>
      </c>
      <c r="D23" s="150" t="s">
        <v>1315</v>
      </c>
      <c r="E23" s="151">
        <f t="shared" si="3"/>
        <v>6266564</v>
      </c>
      <c r="F23" s="152">
        <f t="shared" si="3"/>
        <v>4223411.3665300002</v>
      </c>
      <c r="G23" s="157">
        <v>2684341</v>
      </c>
      <c r="H23" s="155">
        <v>2489694.1540000001</v>
      </c>
      <c r="I23" s="155">
        <v>661938</v>
      </c>
      <c r="J23" s="155">
        <v>607607.89599999995</v>
      </c>
      <c r="K23" s="155">
        <v>2920285</v>
      </c>
      <c r="L23" s="155">
        <v>1126109.31653</v>
      </c>
      <c r="M23" s="155"/>
      <c r="N23" s="155"/>
      <c r="O23" s="155"/>
      <c r="P23" s="156"/>
      <c r="Q23" s="52"/>
    </row>
    <row r="24" spans="3:17" s="55" customFormat="1" ht="58.5" customHeight="1" x14ac:dyDescent="0.25">
      <c r="C24" s="149">
        <f t="shared" si="2"/>
        <v>15</v>
      </c>
      <c r="D24" s="150" t="s">
        <v>1316</v>
      </c>
      <c r="E24" s="151">
        <f t="shared" si="3"/>
        <v>9077576</v>
      </c>
      <c r="F24" s="152">
        <f t="shared" si="3"/>
        <v>6197672.0710000005</v>
      </c>
      <c r="G24" s="157">
        <v>5207542</v>
      </c>
      <c r="H24" s="155">
        <v>4082391.7820000001</v>
      </c>
      <c r="I24" s="155">
        <v>1296734</v>
      </c>
      <c r="J24" s="155">
        <v>942461.76699999999</v>
      </c>
      <c r="K24" s="155">
        <v>2573300</v>
      </c>
      <c r="L24" s="155">
        <v>1172818.5220000001</v>
      </c>
      <c r="M24" s="155"/>
      <c r="N24" s="155"/>
      <c r="O24" s="155"/>
      <c r="P24" s="156"/>
      <c r="Q24" s="52"/>
    </row>
    <row r="25" spans="3:17" s="55" customFormat="1" ht="58.5" customHeight="1" x14ac:dyDescent="0.25">
      <c r="C25" s="149">
        <f t="shared" si="2"/>
        <v>16</v>
      </c>
      <c r="D25" s="150" t="s">
        <v>1317</v>
      </c>
      <c r="E25" s="151">
        <f t="shared" si="3"/>
        <v>4436507.4470000006</v>
      </c>
      <c r="F25" s="152">
        <f t="shared" si="3"/>
        <v>3655165.9255399997</v>
      </c>
      <c r="G25" s="157">
        <v>3110983.4470000002</v>
      </c>
      <c r="H25" s="155">
        <v>2624084.1549999998</v>
      </c>
      <c r="I25" s="155">
        <v>772548</v>
      </c>
      <c r="J25" s="155">
        <v>615245.10800000001</v>
      </c>
      <c r="K25" s="155">
        <v>552976</v>
      </c>
      <c r="L25" s="155">
        <v>415836.66254000005</v>
      </c>
      <c r="M25" s="155"/>
      <c r="N25" s="155"/>
      <c r="O25" s="155"/>
      <c r="P25" s="156"/>
      <c r="Q25" s="52"/>
    </row>
    <row r="26" spans="3:17" s="55" customFormat="1" ht="58.5" customHeight="1" x14ac:dyDescent="0.25">
      <c r="C26" s="149">
        <f t="shared" si="2"/>
        <v>17</v>
      </c>
      <c r="D26" s="150" t="s">
        <v>1318</v>
      </c>
      <c r="E26" s="151">
        <f t="shared" si="3"/>
        <v>4731775</v>
      </c>
      <c r="F26" s="152">
        <f t="shared" si="3"/>
        <v>4216683.2848499995</v>
      </c>
      <c r="G26" s="157">
        <v>3038267</v>
      </c>
      <c r="H26" s="155">
        <v>2728020.1549999998</v>
      </c>
      <c r="I26" s="155">
        <v>759318</v>
      </c>
      <c r="J26" s="155">
        <v>641134.44400000002</v>
      </c>
      <c r="K26" s="155">
        <v>934190</v>
      </c>
      <c r="L26" s="155">
        <v>847528.68585000001</v>
      </c>
      <c r="M26" s="155"/>
      <c r="N26" s="155"/>
      <c r="O26" s="155"/>
      <c r="P26" s="156"/>
      <c r="Q26" s="52"/>
    </row>
    <row r="27" spans="3:17" s="55" customFormat="1" ht="58.5" customHeight="1" x14ac:dyDescent="0.25">
      <c r="C27" s="149">
        <f t="shared" si="2"/>
        <v>18</v>
      </c>
      <c r="D27" s="150" t="s">
        <v>1319</v>
      </c>
      <c r="E27" s="151">
        <f t="shared" si="3"/>
        <v>9811839</v>
      </c>
      <c r="F27" s="152">
        <f t="shared" si="3"/>
        <v>6161671.4920000006</v>
      </c>
      <c r="G27" s="157">
        <v>5229989</v>
      </c>
      <c r="H27" s="155">
        <v>4145877.0789999999</v>
      </c>
      <c r="I27" s="155">
        <v>1300010</v>
      </c>
      <c r="J27" s="155">
        <v>980345.14899999998</v>
      </c>
      <c r="K27" s="155">
        <v>3281840</v>
      </c>
      <c r="L27" s="155">
        <v>1035449.264</v>
      </c>
      <c r="M27" s="155"/>
      <c r="N27" s="155"/>
      <c r="O27" s="155"/>
      <c r="P27" s="156"/>
      <c r="Q27" s="52"/>
    </row>
    <row r="28" spans="3:17" s="55" customFormat="1" ht="58.5" customHeight="1" x14ac:dyDescent="0.25">
      <c r="C28" s="149">
        <f t="shared" si="2"/>
        <v>19</v>
      </c>
      <c r="D28" s="150" t="s">
        <v>1320</v>
      </c>
      <c r="E28" s="151">
        <f t="shared" si="3"/>
        <v>6726765</v>
      </c>
      <c r="F28" s="152">
        <f t="shared" si="3"/>
        <v>5349633.9819999998</v>
      </c>
      <c r="G28" s="157">
        <v>3757423</v>
      </c>
      <c r="H28" s="155">
        <v>3463589.9440000001</v>
      </c>
      <c r="I28" s="155">
        <v>934642</v>
      </c>
      <c r="J28" s="155">
        <v>804331.82900000003</v>
      </c>
      <c r="K28" s="155">
        <v>2034700</v>
      </c>
      <c r="L28" s="155">
        <v>1081712.209</v>
      </c>
      <c r="M28" s="155"/>
      <c r="N28" s="155"/>
      <c r="O28" s="155"/>
      <c r="P28" s="156"/>
      <c r="Q28" s="52"/>
    </row>
    <row r="29" spans="3:17" s="55" customFormat="1" ht="58.5" customHeight="1" x14ac:dyDescent="0.25">
      <c r="C29" s="149">
        <f t="shared" si="2"/>
        <v>20</v>
      </c>
      <c r="D29" s="150" t="s">
        <v>1322</v>
      </c>
      <c r="E29" s="151">
        <f t="shared" si="3"/>
        <v>3294842.7949999999</v>
      </c>
      <c r="F29" s="152">
        <f t="shared" si="3"/>
        <v>2199645.5030199997</v>
      </c>
      <c r="G29" s="157">
        <v>1925441.7949999999</v>
      </c>
      <c r="H29" s="155">
        <v>1390694.912</v>
      </c>
      <c r="I29" s="155">
        <v>479860</v>
      </c>
      <c r="J29" s="155">
        <v>321172.99900000001</v>
      </c>
      <c r="K29" s="155">
        <v>889541</v>
      </c>
      <c r="L29" s="155">
        <v>487777.59201999998</v>
      </c>
      <c r="M29" s="155"/>
      <c r="N29" s="155"/>
      <c r="O29" s="155"/>
      <c r="P29" s="156"/>
      <c r="Q29" s="52"/>
    </row>
    <row r="30" spans="3:17" s="55" customFormat="1" ht="58.5" customHeight="1" x14ac:dyDescent="0.25">
      <c r="C30" s="149">
        <f t="shared" si="2"/>
        <v>21</v>
      </c>
      <c r="D30" s="150" t="s">
        <v>1321</v>
      </c>
      <c r="E30" s="151">
        <f t="shared" ref="E30:F49" si="6">+G30+K30+O30+I30</f>
        <v>5620582</v>
      </c>
      <c r="F30" s="152">
        <f t="shared" si="6"/>
        <v>4398721.0170800006</v>
      </c>
      <c r="G30" s="157">
        <v>3321078</v>
      </c>
      <c r="H30" s="155">
        <v>2745555.7949999999</v>
      </c>
      <c r="I30" s="155">
        <v>828004</v>
      </c>
      <c r="J30" s="155">
        <v>621845.47400000005</v>
      </c>
      <c r="K30" s="155">
        <v>1471500</v>
      </c>
      <c r="L30" s="155">
        <v>1031319.74808</v>
      </c>
      <c r="M30" s="155"/>
      <c r="N30" s="155"/>
      <c r="O30" s="155"/>
      <c r="P30" s="156"/>
      <c r="Q30" s="52"/>
    </row>
    <row r="31" spans="3:17" s="55" customFormat="1" ht="58.5" customHeight="1" x14ac:dyDescent="0.25">
      <c r="C31" s="149">
        <f t="shared" si="2"/>
        <v>22</v>
      </c>
      <c r="D31" s="150" t="s">
        <v>1323</v>
      </c>
      <c r="E31" s="151">
        <f t="shared" si="6"/>
        <v>8858760</v>
      </c>
      <c r="F31" s="152">
        <f t="shared" si="6"/>
        <v>6275649.9641899997</v>
      </c>
      <c r="G31" s="157">
        <v>4123748</v>
      </c>
      <c r="H31" s="155">
        <v>3496598.41</v>
      </c>
      <c r="I31" s="155">
        <v>1031762</v>
      </c>
      <c r="J31" s="155">
        <v>810026.51699999999</v>
      </c>
      <c r="K31" s="155">
        <v>3703250</v>
      </c>
      <c r="L31" s="155">
        <v>1969025.0371900001</v>
      </c>
      <c r="M31" s="155"/>
      <c r="N31" s="155"/>
      <c r="O31" s="155"/>
      <c r="P31" s="156"/>
      <c r="Q31" s="52"/>
    </row>
    <row r="32" spans="3:17" s="55" customFormat="1" ht="58.5" customHeight="1" x14ac:dyDescent="0.25">
      <c r="C32" s="149">
        <f t="shared" si="2"/>
        <v>23</v>
      </c>
      <c r="D32" s="150" t="s">
        <v>1324</v>
      </c>
      <c r="E32" s="151">
        <f t="shared" si="6"/>
        <v>5624602.1960000005</v>
      </c>
      <c r="F32" s="152">
        <f t="shared" si="6"/>
        <v>4510664.8470099997</v>
      </c>
      <c r="G32" s="157">
        <v>3008646.196</v>
      </c>
      <c r="H32" s="155">
        <v>2704062.8450000002</v>
      </c>
      <c r="I32" s="155">
        <v>749906</v>
      </c>
      <c r="J32" s="155">
        <v>632249.62300000002</v>
      </c>
      <c r="K32" s="155">
        <v>1866050</v>
      </c>
      <c r="L32" s="155">
        <v>1174352.37901</v>
      </c>
      <c r="M32" s="155"/>
      <c r="N32" s="155"/>
      <c r="O32" s="155"/>
      <c r="P32" s="156"/>
      <c r="Q32" s="52"/>
    </row>
    <row r="33" spans="3:17" s="55" customFormat="1" ht="58.5" customHeight="1" x14ac:dyDescent="0.25">
      <c r="C33" s="149">
        <f t="shared" si="2"/>
        <v>24</v>
      </c>
      <c r="D33" s="150" t="s">
        <v>1325</v>
      </c>
      <c r="E33" s="151">
        <f t="shared" si="6"/>
        <v>3701215</v>
      </c>
      <c r="F33" s="152">
        <f t="shared" si="6"/>
        <v>3132947.83372</v>
      </c>
      <c r="G33" s="157">
        <v>2488890</v>
      </c>
      <c r="H33" s="155">
        <v>2228331.4980000001</v>
      </c>
      <c r="I33" s="155">
        <v>616525</v>
      </c>
      <c r="J33" s="155">
        <v>441193.03899999999</v>
      </c>
      <c r="K33" s="155">
        <v>595800</v>
      </c>
      <c r="L33" s="155">
        <v>463423.29672000004</v>
      </c>
      <c r="M33" s="155"/>
      <c r="N33" s="155"/>
      <c r="O33" s="155"/>
      <c r="P33" s="156"/>
      <c r="Q33" s="52"/>
    </row>
    <row r="34" spans="3:17" s="55" customFormat="1" ht="41.25" customHeight="1" x14ac:dyDescent="0.25">
      <c r="C34" s="149">
        <f>+C33+1</f>
        <v>25</v>
      </c>
      <c r="D34" s="150" t="s">
        <v>1332</v>
      </c>
      <c r="E34" s="151">
        <f t="shared" ref="E34" si="7">+G34+K34+O34+I34</f>
        <v>2912000</v>
      </c>
      <c r="F34" s="152">
        <f t="shared" ref="F34" si="8">+H34+L34+P34+J34</f>
        <v>2788789.1689999998</v>
      </c>
      <c r="G34" s="157">
        <v>2155000</v>
      </c>
      <c r="H34" s="155">
        <v>2110457.9109999998</v>
      </c>
      <c r="I34" s="155">
        <v>519000</v>
      </c>
      <c r="J34" s="155">
        <v>517983.71</v>
      </c>
      <c r="K34" s="155">
        <v>238000</v>
      </c>
      <c r="L34" s="155">
        <v>160347.54800000001</v>
      </c>
      <c r="M34" s="155"/>
      <c r="N34" s="155"/>
      <c r="O34" s="155"/>
      <c r="P34" s="156"/>
      <c r="Q34" s="52"/>
    </row>
    <row r="35" spans="3:17" s="55" customFormat="1" ht="41.25" customHeight="1" x14ac:dyDescent="0.25">
      <c r="C35" s="149">
        <f>+C34+1</f>
        <v>26</v>
      </c>
      <c r="D35" s="150" t="s">
        <v>1326</v>
      </c>
      <c r="E35" s="151">
        <f>+G35+K35+O35+I35</f>
        <v>394668</v>
      </c>
      <c r="F35" s="152">
        <f>+H35+L35+P35+J35</f>
        <v>319214.08800000005</v>
      </c>
      <c r="G35" s="157">
        <v>274000</v>
      </c>
      <c r="H35" s="155">
        <v>245404.94500000001</v>
      </c>
      <c r="I35" s="155">
        <v>80478</v>
      </c>
      <c r="J35" s="155">
        <v>56698.243000000002</v>
      </c>
      <c r="K35" s="155">
        <v>40190</v>
      </c>
      <c r="L35" s="155">
        <v>17110.900000000001</v>
      </c>
      <c r="M35" s="155">
        <v>4200</v>
      </c>
      <c r="N35" s="155">
        <v>0</v>
      </c>
      <c r="O35" s="155"/>
      <c r="P35" s="156"/>
      <c r="Q35" s="52"/>
    </row>
    <row r="36" spans="3:17" s="55" customFormat="1" ht="41.25" customHeight="1" x14ac:dyDescent="0.25">
      <c r="C36" s="149">
        <f t="shared" si="2"/>
        <v>27</v>
      </c>
      <c r="D36" s="150" t="s">
        <v>1327</v>
      </c>
      <c r="E36" s="151">
        <f>+G36+K36+O36+I36</f>
        <v>254950</v>
      </c>
      <c r="F36" s="152">
        <f t="shared" si="6"/>
        <v>201122.95142999999</v>
      </c>
      <c r="G36" s="157">
        <v>150000</v>
      </c>
      <c r="H36" s="155">
        <v>135901.12253999998</v>
      </c>
      <c r="I36" s="155">
        <v>37750</v>
      </c>
      <c r="J36" s="155">
        <v>37269.064890000001</v>
      </c>
      <c r="K36" s="155">
        <v>67200</v>
      </c>
      <c r="L36" s="155">
        <v>27952.763999999999</v>
      </c>
      <c r="M36" s="155"/>
      <c r="N36" s="155"/>
      <c r="O36" s="155"/>
      <c r="P36" s="156"/>
      <c r="Q36" s="52"/>
    </row>
    <row r="37" spans="3:17" s="55" customFormat="1" ht="55.5" customHeight="1" x14ac:dyDescent="0.25">
      <c r="C37" s="149">
        <f t="shared" si="2"/>
        <v>28</v>
      </c>
      <c r="D37" s="150" t="s">
        <v>1328</v>
      </c>
      <c r="E37" s="151">
        <f>+G37+K37+O37+I37</f>
        <v>1457196.9</v>
      </c>
      <c r="F37" s="152">
        <f t="shared" si="6"/>
        <v>1256672.1439999999</v>
      </c>
      <c r="G37" s="157">
        <v>957000</v>
      </c>
      <c r="H37" s="155">
        <v>952869.15599999996</v>
      </c>
      <c r="I37" s="155">
        <v>319275</v>
      </c>
      <c r="J37" s="155">
        <v>223144.133</v>
      </c>
      <c r="K37" s="155">
        <v>180921.9</v>
      </c>
      <c r="L37" s="155">
        <v>80658.854999999996</v>
      </c>
      <c r="M37" s="155">
        <v>6500</v>
      </c>
      <c r="N37" s="155">
        <v>3249.9</v>
      </c>
      <c r="O37" s="155"/>
      <c r="P37" s="156"/>
      <c r="Q37" s="52"/>
    </row>
    <row r="38" spans="3:17" s="55" customFormat="1" ht="41.25" customHeight="1" x14ac:dyDescent="0.25">
      <c r="C38" s="149">
        <f t="shared" si="2"/>
        <v>29</v>
      </c>
      <c r="D38" s="150" t="s">
        <v>1260</v>
      </c>
      <c r="E38" s="151">
        <f t="shared" si="6"/>
        <v>1848030</v>
      </c>
      <c r="F38" s="152">
        <f t="shared" si="6"/>
        <v>1577713.7320999997</v>
      </c>
      <c r="G38" s="157">
        <v>1302000</v>
      </c>
      <c r="H38" s="155">
        <v>1189143.0959999999</v>
      </c>
      <c r="I38" s="155">
        <v>321750</v>
      </c>
      <c r="J38" s="155">
        <v>281089.005</v>
      </c>
      <c r="K38" s="155">
        <v>224280</v>
      </c>
      <c r="L38" s="155">
        <v>107481.6311</v>
      </c>
      <c r="M38" s="155">
        <v>5000</v>
      </c>
      <c r="N38" s="155">
        <v>0</v>
      </c>
      <c r="O38" s="155"/>
      <c r="P38" s="156"/>
      <c r="Q38" s="52"/>
    </row>
    <row r="39" spans="3:17" s="55" customFormat="1" ht="41.25" customHeight="1" x14ac:dyDescent="0.25">
      <c r="C39" s="149">
        <f>+C38+1</f>
        <v>30</v>
      </c>
      <c r="D39" s="150" t="s">
        <v>1262</v>
      </c>
      <c r="E39" s="151">
        <f>+G39+K39+O39+I39</f>
        <v>2514155</v>
      </c>
      <c r="F39" s="152">
        <f>+H39+L39+P39+J39</f>
        <v>2261310.1301699998</v>
      </c>
      <c r="G39" s="157">
        <v>1401923.25</v>
      </c>
      <c r="H39" s="155">
        <v>1389081.66096</v>
      </c>
      <c r="I39" s="155">
        <v>349376.75</v>
      </c>
      <c r="J39" s="155">
        <v>343479.31573999999</v>
      </c>
      <c r="K39" s="155">
        <v>762855</v>
      </c>
      <c r="L39" s="155">
        <v>528749.15347000002</v>
      </c>
      <c r="M39" s="155">
        <f>(23000000+9075000)/1000</f>
        <v>32075</v>
      </c>
      <c r="N39" s="155">
        <f>(15947100+9071200)/1000</f>
        <v>25018.3</v>
      </c>
      <c r="O39" s="155"/>
      <c r="P39" s="156"/>
      <c r="Q39" s="52"/>
    </row>
    <row r="40" spans="3:17" s="55" customFormat="1" ht="41.25" customHeight="1" x14ac:dyDescent="0.25">
      <c r="C40" s="149">
        <f t="shared" si="2"/>
        <v>31</v>
      </c>
      <c r="D40" s="150" t="s">
        <v>1290</v>
      </c>
      <c r="E40" s="151">
        <f t="shared" si="6"/>
        <v>259574</v>
      </c>
      <c r="F40" s="152">
        <f t="shared" si="6"/>
        <v>126986.54400000001</v>
      </c>
      <c r="G40" s="157">
        <v>207871</v>
      </c>
      <c r="H40" s="155">
        <v>102857.88400000001</v>
      </c>
      <c r="I40" s="155">
        <v>51703</v>
      </c>
      <c r="J40" s="155">
        <v>24128.66</v>
      </c>
      <c r="K40" s="155"/>
      <c r="L40" s="155"/>
      <c r="M40" s="155"/>
      <c r="N40" s="155"/>
      <c r="O40" s="155"/>
      <c r="P40" s="156"/>
      <c r="Q40" s="52"/>
    </row>
    <row r="41" spans="3:17" s="55" customFormat="1" ht="41.25" customHeight="1" x14ac:dyDescent="0.25">
      <c r="C41" s="149">
        <f t="shared" si="2"/>
        <v>32</v>
      </c>
      <c r="D41" s="150" t="s">
        <v>1294</v>
      </c>
      <c r="E41" s="151">
        <f t="shared" si="6"/>
        <v>259574</v>
      </c>
      <c r="F41" s="152">
        <f t="shared" si="6"/>
        <v>229829.845</v>
      </c>
      <c r="G41" s="157">
        <v>207871</v>
      </c>
      <c r="H41" s="155">
        <v>185615.174</v>
      </c>
      <c r="I41" s="155">
        <v>51703</v>
      </c>
      <c r="J41" s="155">
        <v>44214.671000000002</v>
      </c>
      <c r="K41" s="155"/>
      <c r="L41" s="155"/>
      <c r="M41" s="155"/>
      <c r="N41" s="155"/>
      <c r="O41" s="155"/>
      <c r="P41" s="156"/>
      <c r="Q41" s="52"/>
    </row>
    <row r="42" spans="3:17" s="55" customFormat="1" ht="41.25" customHeight="1" x14ac:dyDescent="0.25">
      <c r="C42" s="149">
        <f t="shared" si="2"/>
        <v>33</v>
      </c>
      <c r="D42" s="158" t="s">
        <v>1265</v>
      </c>
      <c r="E42" s="151">
        <f t="shared" si="6"/>
        <v>122526</v>
      </c>
      <c r="F42" s="152">
        <f t="shared" si="6"/>
        <v>121041.61</v>
      </c>
      <c r="G42" s="157">
        <v>98121</v>
      </c>
      <c r="H42" s="155">
        <v>96700.531000000003</v>
      </c>
      <c r="I42" s="155">
        <v>24405</v>
      </c>
      <c r="J42" s="155">
        <v>24341.079000000002</v>
      </c>
      <c r="K42" s="155"/>
      <c r="L42" s="155"/>
      <c r="M42" s="155"/>
      <c r="N42" s="155"/>
      <c r="O42" s="155"/>
      <c r="P42" s="156"/>
      <c r="Q42" s="52"/>
    </row>
    <row r="43" spans="3:17" s="55" customFormat="1" ht="41.25" customHeight="1" x14ac:dyDescent="0.25">
      <c r="C43" s="149">
        <f t="shared" si="2"/>
        <v>34</v>
      </c>
      <c r="D43" s="150" t="s">
        <v>1295</v>
      </c>
      <c r="E43" s="151">
        <f t="shared" si="6"/>
        <v>176111</v>
      </c>
      <c r="F43" s="152">
        <f t="shared" si="6"/>
        <v>155446.19699999999</v>
      </c>
      <c r="G43" s="157">
        <v>135427</v>
      </c>
      <c r="H43" s="155">
        <v>123719.83199999999</v>
      </c>
      <c r="I43" s="155">
        <v>33684</v>
      </c>
      <c r="J43" s="155">
        <v>31726.365000000002</v>
      </c>
      <c r="K43" s="155">
        <v>7000</v>
      </c>
      <c r="L43" s="155">
        <v>0</v>
      </c>
      <c r="M43" s="155"/>
      <c r="N43" s="155"/>
      <c r="O43" s="155"/>
      <c r="P43" s="156"/>
      <c r="Q43" s="52"/>
    </row>
    <row r="44" spans="3:17" s="55" customFormat="1" ht="41.25" customHeight="1" x14ac:dyDescent="0.25">
      <c r="C44" s="149">
        <f t="shared" si="2"/>
        <v>35</v>
      </c>
      <c r="D44" s="150" t="s">
        <v>1329</v>
      </c>
      <c r="E44" s="151">
        <f t="shared" si="6"/>
        <v>2327889</v>
      </c>
      <c r="F44" s="152">
        <f t="shared" si="6"/>
        <v>1814475.8745900001</v>
      </c>
      <c r="G44" s="157">
        <v>992607</v>
      </c>
      <c r="H44" s="155">
        <v>948472.86800000002</v>
      </c>
      <c r="I44" s="155">
        <v>246918</v>
      </c>
      <c r="J44" s="155">
        <v>236582.01300000001</v>
      </c>
      <c r="K44" s="155">
        <v>1088364</v>
      </c>
      <c r="L44" s="155">
        <v>629420.99359000009</v>
      </c>
      <c r="M44" s="155">
        <f>(9000000+8908000)/1000</f>
        <v>17908</v>
      </c>
      <c r="N44" s="155">
        <f>(6212500.52+7282800)/1000</f>
        <v>13495.300519999999</v>
      </c>
      <c r="O44" s="155"/>
      <c r="P44" s="156"/>
      <c r="Q44" s="52"/>
    </row>
    <row r="45" spans="3:17" s="55" customFormat="1" ht="41.25" customHeight="1" x14ac:dyDescent="0.25">
      <c r="C45" s="149">
        <f t="shared" si="2"/>
        <v>36</v>
      </c>
      <c r="D45" s="150" t="s">
        <v>1337</v>
      </c>
      <c r="E45" s="151">
        <f t="shared" si="6"/>
        <v>39941482.303000003</v>
      </c>
      <c r="F45" s="152">
        <f t="shared" si="6"/>
        <v>33856317.146279998</v>
      </c>
      <c r="G45" s="157">
        <v>27230113</v>
      </c>
      <c r="H45" s="155">
        <v>22275857.45228</v>
      </c>
      <c r="I45" s="155">
        <v>1131407</v>
      </c>
      <c r="J45" s="155">
        <v>941597.071</v>
      </c>
      <c r="K45" s="155">
        <v>11579962.302999999</v>
      </c>
      <c r="L45" s="155">
        <v>10638862.623</v>
      </c>
      <c r="M45" s="155"/>
      <c r="N45" s="155"/>
      <c r="O45" s="155"/>
      <c r="P45" s="156"/>
      <c r="Q45" s="52"/>
    </row>
    <row r="46" spans="3:17" s="55" customFormat="1" ht="41.25" customHeight="1" x14ac:dyDescent="0.25">
      <c r="C46" s="149">
        <f t="shared" si="2"/>
        <v>37</v>
      </c>
      <c r="D46" s="150" t="s">
        <v>1344</v>
      </c>
      <c r="E46" s="151">
        <f t="shared" si="6"/>
        <v>1069134</v>
      </c>
      <c r="F46" s="152">
        <f t="shared" si="6"/>
        <v>875434.48791000003</v>
      </c>
      <c r="G46" s="157">
        <v>583600</v>
      </c>
      <c r="H46" s="155">
        <v>530789.304</v>
      </c>
      <c r="I46" s="155">
        <v>145178</v>
      </c>
      <c r="J46" s="155">
        <v>132892.05600000001</v>
      </c>
      <c r="K46" s="155">
        <v>340356</v>
      </c>
      <c r="L46" s="155">
        <v>211753.12791000001</v>
      </c>
      <c r="M46" s="155"/>
      <c r="N46" s="155"/>
      <c r="O46" s="155"/>
      <c r="P46" s="156"/>
      <c r="Q46" s="52"/>
    </row>
    <row r="47" spans="3:17" s="55" customFormat="1" ht="41.25" customHeight="1" x14ac:dyDescent="0.25">
      <c r="C47" s="149">
        <f t="shared" si="2"/>
        <v>38</v>
      </c>
      <c r="D47" s="150" t="s">
        <v>1338</v>
      </c>
      <c r="E47" s="151">
        <f t="shared" si="6"/>
        <v>2616814</v>
      </c>
      <c r="F47" s="152">
        <f t="shared" si="6"/>
        <v>2092127.0428599999</v>
      </c>
      <c r="G47" s="157">
        <v>1565116</v>
      </c>
      <c r="H47" s="155">
        <v>1390254.9550000001</v>
      </c>
      <c r="I47" s="155">
        <v>388961</v>
      </c>
      <c r="J47" s="155">
        <v>312743.27799999999</v>
      </c>
      <c r="K47" s="155">
        <v>662737</v>
      </c>
      <c r="L47" s="155">
        <v>389128.80986000004</v>
      </c>
      <c r="M47" s="155"/>
      <c r="N47" s="155"/>
      <c r="O47" s="155"/>
      <c r="P47" s="156"/>
      <c r="Q47" s="52"/>
    </row>
    <row r="48" spans="3:17" s="55" customFormat="1" ht="52.5" customHeight="1" x14ac:dyDescent="0.25">
      <c r="C48" s="149">
        <f>+C47+1</f>
        <v>39</v>
      </c>
      <c r="D48" s="150" t="s">
        <v>1339</v>
      </c>
      <c r="E48" s="151">
        <f t="shared" si="6"/>
        <v>1571613</v>
      </c>
      <c r="F48" s="152">
        <f t="shared" si="6"/>
        <v>1314572.0090000001</v>
      </c>
      <c r="G48" s="157">
        <v>1091073</v>
      </c>
      <c r="H48" s="155">
        <v>1023564.095</v>
      </c>
      <c r="I48" s="155">
        <v>272932</v>
      </c>
      <c r="J48" s="155">
        <v>253488.31400000001</v>
      </c>
      <c r="K48" s="155">
        <v>207608</v>
      </c>
      <c r="L48" s="155">
        <v>37519.599999999999</v>
      </c>
      <c r="M48" s="155"/>
      <c r="N48" s="155"/>
      <c r="O48" s="155"/>
      <c r="P48" s="156"/>
      <c r="Q48" s="52"/>
    </row>
    <row r="49" spans="3:17" s="55" customFormat="1" ht="52.5" customHeight="1" x14ac:dyDescent="0.25">
      <c r="C49" s="149">
        <f t="shared" si="2"/>
        <v>40</v>
      </c>
      <c r="D49" s="150" t="s">
        <v>1340</v>
      </c>
      <c r="E49" s="151">
        <f t="shared" si="6"/>
        <v>1157808.949</v>
      </c>
      <c r="F49" s="152">
        <f t="shared" si="6"/>
        <v>612857.78899999999</v>
      </c>
      <c r="G49" s="157">
        <v>770308</v>
      </c>
      <c r="H49" s="155">
        <v>485179.46899999998</v>
      </c>
      <c r="I49" s="155">
        <v>192648.94899999999</v>
      </c>
      <c r="J49" s="155">
        <v>118834.42</v>
      </c>
      <c r="K49" s="155">
        <v>194852</v>
      </c>
      <c r="L49" s="155">
        <v>8843.9</v>
      </c>
      <c r="M49" s="155"/>
      <c r="N49" s="155"/>
      <c r="O49" s="155"/>
      <c r="P49" s="156"/>
      <c r="Q49" s="52"/>
    </row>
    <row r="50" spans="3:17" s="55" customFormat="1" ht="58.5" customHeight="1" x14ac:dyDescent="0.25">
      <c r="C50" s="149">
        <f>+C49+1</f>
        <v>41</v>
      </c>
      <c r="D50" s="150" t="s">
        <v>1341</v>
      </c>
      <c r="E50" s="151">
        <f>+G50+K50+O50+I50</f>
        <v>380324</v>
      </c>
      <c r="F50" s="152">
        <f>+H50+L50+P50+J50</f>
        <v>366802.78</v>
      </c>
      <c r="G50" s="157">
        <v>170700</v>
      </c>
      <c r="H50" s="155">
        <v>170700</v>
      </c>
      <c r="I50" s="155">
        <v>42714</v>
      </c>
      <c r="J50" s="155">
        <v>42534</v>
      </c>
      <c r="K50" s="155">
        <v>166910</v>
      </c>
      <c r="L50" s="155">
        <v>153568.78</v>
      </c>
      <c r="M50" s="155"/>
      <c r="N50" s="155"/>
      <c r="O50" s="155"/>
      <c r="P50" s="156"/>
      <c r="Q50" s="52"/>
    </row>
    <row r="51" spans="3:17" s="55" customFormat="1" ht="62.25" customHeight="1" x14ac:dyDescent="0.25">
      <c r="C51" s="149">
        <f t="shared" si="2"/>
        <v>42</v>
      </c>
      <c r="D51" s="150" t="s">
        <v>1360</v>
      </c>
      <c r="E51" s="151">
        <f>+G51+K51+O51+I51</f>
        <v>1218309684</v>
      </c>
      <c r="F51" s="152">
        <f t="shared" ref="F51:F60" si="9">+H51+L51+P51+J51</f>
        <v>657545829.52284002</v>
      </c>
      <c r="G51" s="159"/>
      <c r="H51" s="160"/>
      <c r="I51" s="160"/>
      <c r="J51" s="160"/>
      <c r="K51" s="160">
        <f>SUM(K52:K59)</f>
        <v>1218309684</v>
      </c>
      <c r="L51" s="160">
        <f>SUM(L52:L59)</f>
        <v>657545829.52284002</v>
      </c>
      <c r="M51" s="160"/>
      <c r="N51" s="160"/>
      <c r="O51" s="160"/>
      <c r="P51" s="161"/>
      <c r="Q51" s="52"/>
    </row>
    <row r="52" spans="3:17" s="55" customFormat="1" ht="62.25" customHeight="1" outlineLevel="1" x14ac:dyDescent="0.25">
      <c r="C52" s="162" t="s">
        <v>1361</v>
      </c>
      <c r="D52" s="163" t="s">
        <v>1352</v>
      </c>
      <c r="E52" s="164">
        <f t="shared" ref="E52:E53" si="10">+G52+K52+O52+I52</f>
        <v>473688459</v>
      </c>
      <c r="F52" s="165">
        <f t="shared" ref="F52:F53" si="11">+H52+L52+P52+J52</f>
        <v>305389909.63134003</v>
      </c>
      <c r="G52" s="157"/>
      <c r="H52" s="155"/>
      <c r="I52" s="155"/>
      <c r="J52" s="155"/>
      <c r="K52" s="155">
        <v>473688459</v>
      </c>
      <c r="L52" s="155">
        <v>305389909.63134003</v>
      </c>
      <c r="M52" s="155"/>
      <c r="N52" s="155"/>
      <c r="O52" s="155"/>
      <c r="P52" s="156"/>
      <c r="Q52" s="52"/>
    </row>
    <row r="53" spans="3:17" s="55" customFormat="1" ht="81" customHeight="1" outlineLevel="1" x14ac:dyDescent="0.25">
      <c r="C53" s="162" t="s">
        <v>1365</v>
      </c>
      <c r="D53" s="163" t="s">
        <v>1359</v>
      </c>
      <c r="E53" s="164">
        <f t="shared" si="10"/>
        <v>141118038</v>
      </c>
      <c r="F53" s="165">
        <f t="shared" si="11"/>
        <v>71545734.561039999</v>
      </c>
      <c r="G53" s="157"/>
      <c r="H53" s="155"/>
      <c r="I53" s="155"/>
      <c r="J53" s="155"/>
      <c r="K53" s="155">
        <v>141118038</v>
      </c>
      <c r="L53" s="155">
        <v>71545734.561039999</v>
      </c>
      <c r="M53" s="155"/>
      <c r="N53" s="155"/>
      <c r="O53" s="155"/>
      <c r="P53" s="156"/>
      <c r="Q53" s="52"/>
    </row>
    <row r="54" spans="3:17" s="55" customFormat="1" ht="62.25" customHeight="1" outlineLevel="1" x14ac:dyDescent="0.25">
      <c r="C54" s="162" t="s">
        <v>1366</v>
      </c>
      <c r="D54" s="163" t="s">
        <v>1353</v>
      </c>
      <c r="E54" s="164">
        <f t="shared" ref="E54:E59" si="12">+G54+K54+O54+I54</f>
        <v>61783100</v>
      </c>
      <c r="F54" s="165">
        <f t="shared" ref="F54:F59" si="13">+H54+L54+P54+J54</f>
        <v>58062733.524999999</v>
      </c>
      <c r="G54" s="157"/>
      <c r="H54" s="155"/>
      <c r="I54" s="155"/>
      <c r="J54" s="155"/>
      <c r="K54" s="155">
        <v>61783100</v>
      </c>
      <c r="L54" s="155">
        <v>58062733.524999999</v>
      </c>
      <c r="M54" s="155"/>
      <c r="N54" s="155"/>
      <c r="O54" s="155"/>
      <c r="P54" s="156"/>
      <c r="Q54" s="52"/>
    </row>
    <row r="55" spans="3:17" s="55" customFormat="1" ht="62.25" customHeight="1" outlineLevel="1" x14ac:dyDescent="0.25">
      <c r="C55" s="162" t="s">
        <v>1367</v>
      </c>
      <c r="D55" s="163" t="s">
        <v>1354</v>
      </c>
      <c r="E55" s="164">
        <f t="shared" si="12"/>
        <v>46012000</v>
      </c>
      <c r="F55" s="165">
        <f t="shared" si="13"/>
        <v>34037453.576700002</v>
      </c>
      <c r="G55" s="157"/>
      <c r="H55" s="155"/>
      <c r="I55" s="155"/>
      <c r="J55" s="155"/>
      <c r="K55" s="155">
        <v>46012000</v>
      </c>
      <c r="L55" s="155">
        <v>34037453.576700002</v>
      </c>
      <c r="M55" s="155"/>
      <c r="N55" s="155"/>
      <c r="O55" s="155"/>
      <c r="P55" s="156"/>
      <c r="Q55" s="52"/>
    </row>
    <row r="56" spans="3:17" s="55" customFormat="1" ht="62.25" customHeight="1" outlineLevel="1" x14ac:dyDescent="0.25">
      <c r="C56" s="162" t="s">
        <v>1364</v>
      </c>
      <c r="D56" s="163" t="s">
        <v>1355</v>
      </c>
      <c r="E56" s="164">
        <f t="shared" si="12"/>
        <v>60536000</v>
      </c>
      <c r="F56" s="165">
        <f t="shared" si="13"/>
        <v>9080378.5363999996</v>
      </c>
      <c r="G56" s="157"/>
      <c r="H56" s="155"/>
      <c r="I56" s="155"/>
      <c r="J56" s="155"/>
      <c r="K56" s="155">
        <v>60536000</v>
      </c>
      <c r="L56" s="155">
        <v>9080378.5363999996</v>
      </c>
      <c r="M56" s="155"/>
      <c r="N56" s="155"/>
      <c r="O56" s="155"/>
      <c r="P56" s="156"/>
      <c r="Q56" s="52"/>
    </row>
    <row r="57" spans="3:17" s="55" customFormat="1" ht="62.25" customHeight="1" outlineLevel="1" x14ac:dyDescent="0.25">
      <c r="C57" s="162" t="s">
        <v>1368</v>
      </c>
      <c r="D57" s="163" t="s">
        <v>1356</v>
      </c>
      <c r="E57" s="164">
        <f t="shared" si="12"/>
        <v>192786000</v>
      </c>
      <c r="F57" s="165">
        <f t="shared" si="13"/>
        <v>108729222.78846</v>
      </c>
      <c r="G57" s="157"/>
      <c r="H57" s="155"/>
      <c r="I57" s="155"/>
      <c r="J57" s="155"/>
      <c r="K57" s="155">
        <v>192786000</v>
      </c>
      <c r="L57" s="155">
        <v>108729222.78846</v>
      </c>
      <c r="M57" s="155"/>
      <c r="N57" s="155"/>
      <c r="O57" s="155"/>
      <c r="P57" s="156"/>
      <c r="Q57" s="52"/>
    </row>
    <row r="58" spans="3:17" s="55" customFormat="1" ht="62.25" customHeight="1" outlineLevel="1" x14ac:dyDescent="0.25">
      <c r="C58" s="162" t="s">
        <v>1362</v>
      </c>
      <c r="D58" s="163" t="s">
        <v>1357</v>
      </c>
      <c r="E58" s="164">
        <f t="shared" si="12"/>
        <v>108000000</v>
      </c>
      <c r="F58" s="165">
        <f t="shared" si="13"/>
        <v>0</v>
      </c>
      <c r="G58" s="157"/>
      <c r="H58" s="155"/>
      <c r="I58" s="155"/>
      <c r="J58" s="155"/>
      <c r="K58" s="155">
        <v>108000000</v>
      </c>
      <c r="L58" s="155">
        <v>0</v>
      </c>
      <c r="M58" s="155"/>
      <c r="N58" s="155"/>
      <c r="O58" s="155"/>
      <c r="P58" s="156"/>
      <c r="Q58" s="52"/>
    </row>
    <row r="59" spans="3:17" s="55" customFormat="1" ht="62.25" customHeight="1" outlineLevel="1" x14ac:dyDescent="0.25">
      <c r="C59" s="162" t="s">
        <v>1363</v>
      </c>
      <c r="D59" s="163" t="s">
        <v>1358</v>
      </c>
      <c r="E59" s="164">
        <f t="shared" si="12"/>
        <v>134386087</v>
      </c>
      <c r="F59" s="165">
        <f t="shared" si="13"/>
        <v>70700396.903899997</v>
      </c>
      <c r="G59" s="157"/>
      <c r="H59" s="155"/>
      <c r="I59" s="155"/>
      <c r="J59" s="155"/>
      <c r="K59" s="155">
        <v>134386087</v>
      </c>
      <c r="L59" s="155">
        <v>70700396.903899997</v>
      </c>
      <c r="M59" s="155"/>
      <c r="N59" s="155"/>
      <c r="O59" s="155"/>
      <c r="P59" s="156"/>
      <c r="Q59" s="52"/>
    </row>
    <row r="60" spans="3:17" s="55" customFormat="1" ht="62.25" customHeight="1" x14ac:dyDescent="0.25">
      <c r="C60" s="149">
        <v>43</v>
      </c>
      <c r="D60" s="150" t="s">
        <v>1376</v>
      </c>
      <c r="E60" s="83">
        <f t="shared" ref="E60" si="14">+G60+K60+O60+I60</f>
        <v>31861316.600000001</v>
      </c>
      <c r="F60" s="85">
        <f t="shared" si="9"/>
        <v>27172586.340040002</v>
      </c>
      <c r="G60" s="159">
        <f>SUM(G61:G67)</f>
        <v>19567545</v>
      </c>
      <c r="H60" s="160">
        <f t="shared" ref="H60:N60" si="15">SUM(H61:H67)</f>
        <v>17795162.98</v>
      </c>
      <c r="I60" s="160">
        <f t="shared" si="15"/>
        <v>4489183.5999999996</v>
      </c>
      <c r="J60" s="160">
        <f t="shared" si="15"/>
        <v>3955431.5038600001</v>
      </c>
      <c r="K60" s="160">
        <f t="shared" si="15"/>
        <v>7804588</v>
      </c>
      <c r="L60" s="160">
        <f t="shared" si="15"/>
        <v>5421991.8561800001</v>
      </c>
      <c r="M60" s="160">
        <f t="shared" si="15"/>
        <v>137000</v>
      </c>
      <c r="N60" s="160">
        <f t="shared" si="15"/>
        <v>99903.9</v>
      </c>
      <c r="O60" s="160"/>
      <c r="P60" s="161"/>
      <c r="Q60" s="52"/>
    </row>
    <row r="61" spans="3:17" s="55" customFormat="1" ht="62.25" customHeight="1" outlineLevel="1" x14ac:dyDescent="0.25">
      <c r="C61" s="166" t="s">
        <v>1377</v>
      </c>
      <c r="D61" s="150" t="s">
        <v>1369</v>
      </c>
      <c r="E61" s="83">
        <f t="shared" ref="E61:E67" si="16">+G61+K61+O61+I61</f>
        <v>4597764</v>
      </c>
      <c r="F61" s="85">
        <f t="shared" ref="F61:F67" si="17">+H61+L61+P61+J61</f>
        <v>4046318</v>
      </c>
      <c r="G61" s="159">
        <v>1968006</v>
      </c>
      <c r="H61" s="160">
        <v>1748527</v>
      </c>
      <c r="I61" s="160">
        <v>489540</v>
      </c>
      <c r="J61" s="160">
        <v>402150</v>
      </c>
      <c r="K61" s="160">
        <v>2140218</v>
      </c>
      <c r="L61" s="160">
        <v>1895641</v>
      </c>
      <c r="M61" s="160">
        <v>98000</v>
      </c>
      <c r="N61" s="160">
        <v>74937</v>
      </c>
      <c r="O61" s="160"/>
      <c r="P61" s="161"/>
      <c r="Q61" s="52"/>
    </row>
    <row r="62" spans="3:17" s="55" customFormat="1" ht="62.25" customHeight="1" outlineLevel="1" x14ac:dyDescent="0.25">
      <c r="C62" s="166" t="s">
        <v>1381</v>
      </c>
      <c r="D62" s="150" t="s">
        <v>1370</v>
      </c>
      <c r="E62" s="83">
        <f t="shared" si="16"/>
        <v>2282612</v>
      </c>
      <c r="F62" s="85">
        <f t="shared" si="17"/>
        <v>1672720</v>
      </c>
      <c r="G62" s="159">
        <v>1530136</v>
      </c>
      <c r="H62" s="160">
        <v>1311394</v>
      </c>
      <c r="I62" s="160">
        <v>252545</v>
      </c>
      <c r="J62" s="160">
        <v>210672</v>
      </c>
      <c r="K62" s="160">
        <v>499931</v>
      </c>
      <c r="L62" s="160">
        <v>150654</v>
      </c>
      <c r="M62" s="160"/>
      <c r="N62" s="160"/>
      <c r="O62" s="160"/>
      <c r="P62" s="167"/>
      <c r="Q62" s="52"/>
    </row>
    <row r="63" spans="3:17" s="55" customFormat="1" ht="62.25" customHeight="1" outlineLevel="1" x14ac:dyDescent="0.25">
      <c r="C63" s="166" t="s">
        <v>1380</v>
      </c>
      <c r="D63" s="150" t="s">
        <v>1371</v>
      </c>
      <c r="E63" s="83">
        <f t="shared" si="16"/>
        <v>8412593</v>
      </c>
      <c r="F63" s="85">
        <f t="shared" si="17"/>
        <v>6211125.8100000005</v>
      </c>
      <c r="G63" s="159">
        <v>5651062</v>
      </c>
      <c r="H63" s="160">
        <v>4372526.9000000004</v>
      </c>
      <c r="I63" s="160">
        <v>1222794</v>
      </c>
      <c r="J63" s="160">
        <v>825612</v>
      </c>
      <c r="K63" s="160">
        <v>1538737</v>
      </c>
      <c r="L63" s="160">
        <v>1012986.91</v>
      </c>
      <c r="M63" s="160">
        <v>13000</v>
      </c>
      <c r="N63" s="160">
        <v>12966.9</v>
      </c>
      <c r="O63" s="160"/>
      <c r="P63" s="161"/>
      <c r="Q63" s="52"/>
    </row>
    <row r="64" spans="3:17" s="55" customFormat="1" ht="62.25" customHeight="1" outlineLevel="1" x14ac:dyDescent="0.25">
      <c r="C64" s="166" t="s">
        <v>1382</v>
      </c>
      <c r="D64" s="150" t="s">
        <v>1372</v>
      </c>
      <c r="E64" s="83">
        <f t="shared" si="16"/>
        <v>4654972</v>
      </c>
      <c r="F64" s="85">
        <f t="shared" si="17"/>
        <v>4269599.0822999999</v>
      </c>
      <c r="G64" s="159">
        <v>2881919</v>
      </c>
      <c r="H64" s="160">
        <v>2870166.4309999999</v>
      </c>
      <c r="I64" s="160">
        <v>697766</v>
      </c>
      <c r="J64" s="160">
        <v>696033.23100000003</v>
      </c>
      <c r="K64" s="160">
        <v>1075287</v>
      </c>
      <c r="L64" s="160">
        <v>703399.4203</v>
      </c>
      <c r="M64" s="160">
        <v>18000</v>
      </c>
      <c r="N64" s="160">
        <v>9000</v>
      </c>
      <c r="O64" s="160"/>
      <c r="P64" s="167"/>
      <c r="Q64" s="52"/>
    </row>
    <row r="65" spans="3:17" s="55" customFormat="1" ht="62.25" customHeight="1" outlineLevel="1" x14ac:dyDescent="0.25">
      <c r="C65" s="166" t="s">
        <v>1383</v>
      </c>
      <c r="D65" s="150" t="s">
        <v>1373</v>
      </c>
      <c r="E65" s="83">
        <f t="shared" si="16"/>
        <v>5312128</v>
      </c>
      <c r="F65" s="85">
        <f t="shared" si="17"/>
        <v>4781551.8481399994</v>
      </c>
      <c r="G65" s="159">
        <v>3136672</v>
      </c>
      <c r="H65" s="160">
        <v>3132746.747</v>
      </c>
      <c r="I65" s="160">
        <v>759720</v>
      </c>
      <c r="J65" s="160">
        <v>759069.36485999997</v>
      </c>
      <c r="K65" s="160">
        <v>1415736</v>
      </c>
      <c r="L65" s="160">
        <v>889735.73627999995</v>
      </c>
      <c r="M65" s="160">
        <v>8000</v>
      </c>
      <c r="N65" s="160">
        <v>3000</v>
      </c>
      <c r="O65" s="160"/>
      <c r="P65" s="161"/>
      <c r="Q65" s="52"/>
    </row>
    <row r="66" spans="3:17" s="55" customFormat="1" ht="62.25" customHeight="1" outlineLevel="1" x14ac:dyDescent="0.25">
      <c r="C66" s="166" t="s">
        <v>1378</v>
      </c>
      <c r="D66" s="150" t="s">
        <v>1374</v>
      </c>
      <c r="E66" s="83">
        <f t="shared" si="16"/>
        <v>3020902</v>
      </c>
      <c r="F66" s="85">
        <f t="shared" si="17"/>
        <v>2842783.2607199997</v>
      </c>
      <c r="G66" s="159">
        <v>1928934</v>
      </c>
      <c r="H66" s="160">
        <v>1908531.3019999999</v>
      </c>
      <c r="I66" s="160">
        <v>471274</v>
      </c>
      <c r="J66" s="160">
        <v>470380.36</v>
      </c>
      <c r="K66" s="160">
        <v>620694</v>
      </c>
      <c r="L66" s="160">
        <v>463871.59872000001</v>
      </c>
      <c r="M66" s="160"/>
      <c r="N66" s="160"/>
      <c r="O66" s="160"/>
      <c r="P66" s="161"/>
      <c r="Q66" s="52"/>
    </row>
    <row r="67" spans="3:17" s="55" customFormat="1" ht="62.25" customHeight="1" outlineLevel="1" x14ac:dyDescent="0.25">
      <c r="C67" s="166" t="s">
        <v>1379</v>
      </c>
      <c r="D67" s="150" t="s">
        <v>1375</v>
      </c>
      <c r="E67" s="83">
        <f t="shared" si="16"/>
        <v>3580345.6</v>
      </c>
      <c r="F67" s="85">
        <f t="shared" si="17"/>
        <v>3348488.3388800002</v>
      </c>
      <c r="G67" s="159">
        <v>2470816</v>
      </c>
      <c r="H67" s="160">
        <v>2451270.6</v>
      </c>
      <c r="I67" s="160">
        <v>595544.6</v>
      </c>
      <c r="J67" s="160">
        <v>591514.54799999995</v>
      </c>
      <c r="K67" s="160">
        <v>513985</v>
      </c>
      <c r="L67" s="160">
        <v>305703.19088000001</v>
      </c>
      <c r="M67" s="160"/>
      <c r="N67" s="160"/>
      <c r="O67" s="160"/>
      <c r="P67" s="161"/>
      <c r="Q67" s="52"/>
    </row>
    <row r="68" spans="3:17" s="55" customFormat="1" ht="62.25" customHeight="1" x14ac:dyDescent="0.25">
      <c r="C68" s="168">
        <v>44</v>
      </c>
      <c r="D68" s="169" t="s">
        <v>1439</v>
      </c>
      <c r="E68" s="84">
        <f t="shared" ref="E68" si="18">+G68+K68+O68+I68</f>
        <v>326570415.30199999</v>
      </c>
      <c r="F68" s="57">
        <f t="shared" ref="F68" si="19">+H68+L68+P68+J68</f>
        <v>201284678.2572</v>
      </c>
      <c r="G68" s="170">
        <f>SUM(G69:G96)</f>
        <v>76715558.890000001</v>
      </c>
      <c r="H68" s="171">
        <f t="shared" ref="H68:N68" si="20">SUM(H69:H96)</f>
        <v>73678086.034810007</v>
      </c>
      <c r="I68" s="171">
        <f t="shared" si="20"/>
        <v>18538952.700999998</v>
      </c>
      <c r="J68" s="171">
        <f t="shared" si="20"/>
        <v>17490420.876389999</v>
      </c>
      <c r="K68" s="171">
        <f t="shared" si="20"/>
        <v>61315903.711000003</v>
      </c>
      <c r="L68" s="171">
        <f t="shared" si="20"/>
        <v>50116171.345999993</v>
      </c>
      <c r="M68" s="171">
        <f t="shared" si="20"/>
        <v>569994.19999999995</v>
      </c>
      <c r="N68" s="172">
        <f t="shared" si="20"/>
        <v>416315.92715000006</v>
      </c>
      <c r="O68" s="171">
        <v>170000000</v>
      </c>
      <c r="P68" s="173">
        <v>60000000</v>
      </c>
      <c r="Q68" s="52"/>
    </row>
    <row r="69" spans="3:17" s="55" customFormat="1" ht="62.25" customHeight="1" outlineLevel="1" x14ac:dyDescent="0.25">
      <c r="C69" s="174" t="s">
        <v>1384</v>
      </c>
      <c r="D69" s="175" t="s">
        <v>1440</v>
      </c>
      <c r="E69" s="151">
        <f t="shared" ref="E69" si="21">+G69+K69+O69+I69</f>
        <v>2566780</v>
      </c>
      <c r="F69" s="152">
        <f t="shared" ref="F69" si="22">+H69+L69+P69+J69</f>
        <v>2335095.80901</v>
      </c>
      <c r="G69" s="176">
        <v>1500006</v>
      </c>
      <c r="H69" s="177">
        <v>1500006</v>
      </c>
      <c r="I69" s="177">
        <v>372850</v>
      </c>
      <c r="J69" s="177">
        <v>366173.17</v>
      </c>
      <c r="K69" s="177">
        <v>693924</v>
      </c>
      <c r="L69" s="177">
        <v>468916.63900999998</v>
      </c>
      <c r="M69" s="177">
        <v>81000</v>
      </c>
      <c r="N69" s="177">
        <v>56460</v>
      </c>
      <c r="O69" s="177"/>
      <c r="P69" s="178"/>
      <c r="Q69" s="52"/>
    </row>
    <row r="70" spans="3:17" s="55" customFormat="1" ht="62.25" customHeight="1" outlineLevel="1" x14ac:dyDescent="0.25">
      <c r="C70" s="166" t="s">
        <v>1411</v>
      </c>
      <c r="D70" s="150" t="s">
        <v>1385</v>
      </c>
      <c r="E70" s="83">
        <f t="shared" ref="E70:E96" si="23">+G70+K70+O70+I70</f>
        <v>7339544</v>
      </c>
      <c r="F70" s="85">
        <f t="shared" ref="F70:F96" si="24">+H70+L70+P70+J70</f>
        <v>7111212.4508500006</v>
      </c>
      <c r="G70" s="159">
        <v>2699490</v>
      </c>
      <c r="H70" s="160">
        <v>2695547.9360000002</v>
      </c>
      <c r="I70" s="160">
        <v>622622.5</v>
      </c>
      <c r="J70" s="160">
        <v>617981.13600000006</v>
      </c>
      <c r="K70" s="160">
        <v>4017431.5</v>
      </c>
      <c r="L70" s="160">
        <v>3797683.37885</v>
      </c>
      <c r="M70" s="160">
        <v>21250</v>
      </c>
      <c r="N70" s="160">
        <v>19484.599999999999</v>
      </c>
      <c r="O70" s="160"/>
      <c r="P70" s="179"/>
      <c r="Q70" s="52"/>
    </row>
    <row r="71" spans="3:17" s="55" customFormat="1" ht="62.25" customHeight="1" outlineLevel="1" x14ac:dyDescent="0.25">
      <c r="C71" s="166" t="s">
        <v>1412</v>
      </c>
      <c r="D71" s="150" t="s">
        <v>1386</v>
      </c>
      <c r="E71" s="83">
        <f t="shared" si="23"/>
        <v>5315602</v>
      </c>
      <c r="F71" s="85">
        <f t="shared" si="24"/>
        <v>5147806.2897900008</v>
      </c>
      <c r="G71" s="176">
        <v>2346748</v>
      </c>
      <c r="H71" s="177">
        <v>2313912.4900000002</v>
      </c>
      <c r="I71" s="177">
        <v>526400</v>
      </c>
      <c r="J71" s="177">
        <v>525773.38800000004</v>
      </c>
      <c r="K71" s="177">
        <v>2442454</v>
      </c>
      <c r="L71" s="160">
        <v>2308120.4117899998</v>
      </c>
      <c r="M71" s="160">
        <v>18350</v>
      </c>
      <c r="N71" s="160">
        <v>16473.136330000001</v>
      </c>
      <c r="O71" s="180"/>
      <c r="P71" s="179"/>
      <c r="Q71" s="52"/>
    </row>
    <row r="72" spans="3:17" s="55" customFormat="1" ht="62.25" customHeight="1" outlineLevel="1" x14ac:dyDescent="0.25">
      <c r="C72" s="166" t="s">
        <v>1413</v>
      </c>
      <c r="D72" s="150" t="s">
        <v>1387</v>
      </c>
      <c r="E72" s="83">
        <f t="shared" si="23"/>
        <v>7374935.2019999996</v>
      </c>
      <c r="F72" s="85">
        <f t="shared" si="24"/>
        <v>5911081.6706700008</v>
      </c>
      <c r="G72" s="159">
        <v>3555085.0019999999</v>
      </c>
      <c r="H72" s="160">
        <v>2890627.2280000001</v>
      </c>
      <c r="I72" s="160">
        <v>888750</v>
      </c>
      <c r="J72" s="160">
        <v>672408.09299999999</v>
      </c>
      <c r="K72" s="160">
        <v>2931100.2</v>
      </c>
      <c r="L72" s="160">
        <v>2348046.3496699999</v>
      </c>
      <c r="M72" s="160">
        <v>22515.200000000001</v>
      </c>
      <c r="N72" s="160">
        <v>17296.966</v>
      </c>
      <c r="O72" s="180"/>
      <c r="P72" s="179"/>
      <c r="Q72" s="52"/>
    </row>
    <row r="73" spans="3:17" s="55" customFormat="1" ht="62.25" customHeight="1" outlineLevel="1" x14ac:dyDescent="0.25">
      <c r="C73" s="166" t="s">
        <v>1414</v>
      </c>
      <c r="D73" s="150" t="s">
        <v>1388</v>
      </c>
      <c r="E73" s="83">
        <f t="shared" si="23"/>
        <v>5847885</v>
      </c>
      <c r="F73" s="85">
        <f t="shared" si="24"/>
        <v>5407421.4072200004</v>
      </c>
      <c r="G73" s="159">
        <v>3060160</v>
      </c>
      <c r="H73" s="160">
        <v>3014402.443</v>
      </c>
      <c r="I73" s="160">
        <v>683646</v>
      </c>
      <c r="J73" s="160">
        <v>682060.15800000005</v>
      </c>
      <c r="K73" s="160">
        <v>2104079</v>
      </c>
      <c r="L73" s="160">
        <v>1710958.8062200001</v>
      </c>
      <c r="M73" s="160">
        <v>20835</v>
      </c>
      <c r="N73" s="160">
        <v>12595.5545</v>
      </c>
      <c r="O73" s="180"/>
      <c r="P73" s="179"/>
      <c r="Q73" s="52"/>
    </row>
    <row r="74" spans="3:17" s="55" customFormat="1" ht="62.25" customHeight="1" outlineLevel="1" x14ac:dyDescent="0.25">
      <c r="C74" s="166" t="s">
        <v>1415</v>
      </c>
      <c r="D74" s="150" t="s">
        <v>1389</v>
      </c>
      <c r="E74" s="83">
        <f t="shared" si="23"/>
        <v>5479602</v>
      </c>
      <c r="F74" s="85">
        <f t="shared" si="24"/>
        <v>5053692.5679399995</v>
      </c>
      <c r="G74" s="159">
        <v>2660000</v>
      </c>
      <c r="H74" s="160">
        <v>2630183.4882399999</v>
      </c>
      <c r="I74" s="160">
        <v>620000</v>
      </c>
      <c r="J74" s="160">
        <v>619589.07200000004</v>
      </c>
      <c r="K74" s="160">
        <v>2199602</v>
      </c>
      <c r="L74" s="160">
        <v>1803920.0077</v>
      </c>
      <c r="M74" s="160">
        <v>35000</v>
      </c>
      <c r="N74" s="160">
        <v>17167.68</v>
      </c>
      <c r="O74" s="180"/>
      <c r="P74" s="179"/>
      <c r="Q74" s="52"/>
    </row>
    <row r="75" spans="3:17" s="55" customFormat="1" ht="62.25" customHeight="1" outlineLevel="1" x14ac:dyDescent="0.25">
      <c r="C75" s="166" t="s">
        <v>1416</v>
      </c>
      <c r="D75" s="150" t="s">
        <v>1390</v>
      </c>
      <c r="E75" s="83">
        <f t="shared" si="23"/>
        <v>5738006</v>
      </c>
      <c r="F75" s="85">
        <f t="shared" si="24"/>
        <v>5276388.0729299998</v>
      </c>
      <c r="G75" s="159">
        <v>2572556</v>
      </c>
      <c r="H75" s="160">
        <v>2563942.4019999998</v>
      </c>
      <c r="I75" s="160">
        <v>615114</v>
      </c>
      <c r="J75" s="160">
        <v>614860.54599999997</v>
      </c>
      <c r="K75" s="160">
        <v>2550336</v>
      </c>
      <c r="L75" s="160">
        <v>2097585.1249299999</v>
      </c>
      <c r="M75" s="160">
        <v>23700</v>
      </c>
      <c r="N75" s="160">
        <v>19383.288</v>
      </c>
      <c r="O75" s="180"/>
      <c r="P75" s="179"/>
      <c r="Q75" s="52"/>
    </row>
    <row r="76" spans="3:17" s="55" customFormat="1" ht="62.25" customHeight="1" outlineLevel="1" x14ac:dyDescent="0.25">
      <c r="C76" s="166" t="s">
        <v>1417</v>
      </c>
      <c r="D76" s="150" t="s">
        <v>1391</v>
      </c>
      <c r="E76" s="83">
        <f t="shared" si="23"/>
        <v>5436370</v>
      </c>
      <c r="F76" s="85">
        <f t="shared" si="24"/>
        <v>5160755.8056800002</v>
      </c>
      <c r="G76" s="159">
        <v>2589000</v>
      </c>
      <c r="H76" s="160">
        <v>2550996.5559999999</v>
      </c>
      <c r="I76" s="160">
        <v>616100</v>
      </c>
      <c r="J76" s="160">
        <v>603531.77399999998</v>
      </c>
      <c r="K76" s="160">
        <v>2231270</v>
      </c>
      <c r="L76" s="160">
        <v>2006227.4756800001</v>
      </c>
      <c r="M76" s="160">
        <v>17516</v>
      </c>
      <c r="N76" s="160">
        <v>14272.86967</v>
      </c>
      <c r="O76" s="180"/>
      <c r="P76" s="179"/>
      <c r="Q76" s="52"/>
    </row>
    <row r="77" spans="3:17" s="55" customFormat="1" ht="62.25" customHeight="1" outlineLevel="1" x14ac:dyDescent="0.25">
      <c r="C77" s="166" t="s">
        <v>1418</v>
      </c>
      <c r="D77" s="150" t="s">
        <v>1392</v>
      </c>
      <c r="E77" s="83">
        <f t="shared" si="23"/>
        <v>5754542</v>
      </c>
      <c r="F77" s="85">
        <f t="shared" si="24"/>
        <v>5508842.0040699998</v>
      </c>
      <c r="G77" s="159">
        <v>2475398</v>
      </c>
      <c r="H77" s="160">
        <v>2472420.0019999999</v>
      </c>
      <c r="I77" s="160">
        <v>614848</v>
      </c>
      <c r="J77" s="160">
        <v>613991.07200000004</v>
      </c>
      <c r="K77" s="160">
        <v>2664296</v>
      </c>
      <c r="L77" s="160">
        <v>2422430.9300700002</v>
      </c>
      <c r="M77" s="160">
        <v>20000</v>
      </c>
      <c r="N77" s="160">
        <v>18400</v>
      </c>
      <c r="O77" s="180"/>
      <c r="P77" s="179"/>
      <c r="Q77" s="52"/>
    </row>
    <row r="78" spans="3:17" s="55" customFormat="1" ht="62.25" customHeight="1" outlineLevel="1" x14ac:dyDescent="0.25">
      <c r="C78" s="166" t="s">
        <v>1419</v>
      </c>
      <c r="D78" s="150" t="s">
        <v>1393</v>
      </c>
      <c r="E78" s="83">
        <f t="shared" si="23"/>
        <v>6318904</v>
      </c>
      <c r="F78" s="85">
        <f t="shared" si="24"/>
        <v>5393952.693190001</v>
      </c>
      <c r="G78" s="159">
        <v>2741174</v>
      </c>
      <c r="H78" s="160">
        <v>2734940.8280000002</v>
      </c>
      <c r="I78" s="160">
        <v>621296</v>
      </c>
      <c r="J78" s="160">
        <v>620334.35499999998</v>
      </c>
      <c r="K78" s="160">
        <v>2956434</v>
      </c>
      <c r="L78" s="160">
        <v>2038677.5101900001</v>
      </c>
      <c r="M78" s="160">
        <v>20626</v>
      </c>
      <c r="N78" s="160">
        <v>13193.9</v>
      </c>
      <c r="O78" s="180"/>
      <c r="P78" s="179"/>
      <c r="Q78" s="52"/>
    </row>
    <row r="79" spans="3:17" s="55" customFormat="1" ht="62.25" customHeight="1" outlineLevel="1" x14ac:dyDescent="0.25">
      <c r="C79" s="166" t="s">
        <v>1420</v>
      </c>
      <c r="D79" s="150" t="s">
        <v>1394</v>
      </c>
      <c r="E79" s="83">
        <f t="shared" si="23"/>
        <v>4756863</v>
      </c>
      <c r="F79" s="85">
        <f t="shared" si="24"/>
        <v>4226773.6844799994</v>
      </c>
      <c r="G79" s="159">
        <v>2398290</v>
      </c>
      <c r="H79" s="160">
        <v>2380236.6779999998</v>
      </c>
      <c r="I79" s="160">
        <v>584600</v>
      </c>
      <c r="J79" s="160">
        <v>466095.30664999998</v>
      </c>
      <c r="K79" s="160">
        <v>1773973</v>
      </c>
      <c r="L79" s="160">
        <v>1380441.6998299998</v>
      </c>
      <c r="M79" s="160">
        <v>18400</v>
      </c>
      <c r="N79" s="160">
        <v>7628.7749999999996</v>
      </c>
      <c r="O79" s="180"/>
      <c r="P79" s="179"/>
      <c r="Q79" s="52"/>
    </row>
    <row r="80" spans="3:17" s="55" customFormat="1" ht="62.25" customHeight="1" outlineLevel="1" x14ac:dyDescent="0.25">
      <c r="C80" s="166" t="s">
        <v>1421</v>
      </c>
      <c r="D80" s="150" t="s">
        <v>1395</v>
      </c>
      <c r="E80" s="83">
        <f t="shared" si="23"/>
        <v>5118176</v>
      </c>
      <c r="F80" s="85">
        <f t="shared" si="24"/>
        <v>4999191.4423200004</v>
      </c>
      <c r="G80" s="159">
        <v>2424488</v>
      </c>
      <c r="H80" s="160">
        <v>2419616.926</v>
      </c>
      <c r="I80" s="160">
        <v>562122</v>
      </c>
      <c r="J80" s="160">
        <v>561245.53099999996</v>
      </c>
      <c r="K80" s="160">
        <v>2131566</v>
      </c>
      <c r="L80" s="160">
        <v>2018328.98532</v>
      </c>
      <c r="M80" s="160">
        <v>16514</v>
      </c>
      <c r="N80" s="160">
        <v>15213.396999999999</v>
      </c>
      <c r="O80" s="180"/>
      <c r="P80" s="179"/>
      <c r="Q80" s="52"/>
    </row>
    <row r="81" spans="3:17" s="55" customFormat="1" ht="62.25" customHeight="1" outlineLevel="1" x14ac:dyDescent="0.25">
      <c r="C81" s="166" t="s">
        <v>1422</v>
      </c>
      <c r="D81" s="150" t="s">
        <v>1396</v>
      </c>
      <c r="E81" s="83">
        <f t="shared" si="23"/>
        <v>7424701</v>
      </c>
      <c r="F81" s="85">
        <f t="shared" si="24"/>
        <v>5779446.1452299999</v>
      </c>
      <c r="G81" s="159">
        <v>3921129</v>
      </c>
      <c r="H81" s="160">
        <v>3157495.2489999998</v>
      </c>
      <c r="I81" s="160">
        <v>972480</v>
      </c>
      <c r="J81" s="160">
        <v>740422.14</v>
      </c>
      <c r="K81" s="160">
        <v>2531092</v>
      </c>
      <c r="L81" s="160">
        <v>1881528.7562299999</v>
      </c>
      <c r="M81" s="160">
        <v>15030</v>
      </c>
      <c r="N81" s="160">
        <v>13530.25</v>
      </c>
      <c r="O81" s="180"/>
      <c r="P81" s="179"/>
      <c r="Q81" s="52"/>
    </row>
    <row r="82" spans="3:17" s="55" customFormat="1" ht="62.25" customHeight="1" outlineLevel="1" x14ac:dyDescent="0.25">
      <c r="C82" s="166" t="s">
        <v>1423</v>
      </c>
      <c r="D82" s="150" t="s">
        <v>1397</v>
      </c>
      <c r="E82" s="83">
        <f t="shared" si="23"/>
        <v>7219666</v>
      </c>
      <c r="F82" s="85">
        <f t="shared" si="24"/>
        <v>5024551.6996300006</v>
      </c>
      <c r="G82" s="159">
        <v>3397856</v>
      </c>
      <c r="H82" s="160">
        <v>2578866.3670000001</v>
      </c>
      <c r="I82" s="160">
        <v>873484</v>
      </c>
      <c r="J82" s="160">
        <v>593065.88699999999</v>
      </c>
      <c r="K82" s="160">
        <v>2948326</v>
      </c>
      <c r="L82" s="160">
        <v>1852619.4456300002</v>
      </c>
      <c r="M82" s="160">
        <v>31600</v>
      </c>
      <c r="N82" s="160">
        <v>28000</v>
      </c>
      <c r="O82" s="180"/>
      <c r="P82" s="179"/>
      <c r="Q82" s="52"/>
    </row>
    <row r="83" spans="3:17" s="55" customFormat="1" ht="62.25" customHeight="1" outlineLevel="1" x14ac:dyDescent="0.25">
      <c r="C83" s="166" t="s">
        <v>1424</v>
      </c>
      <c r="D83" s="150" t="s">
        <v>1398</v>
      </c>
      <c r="E83" s="83">
        <f t="shared" si="23"/>
        <v>5190707</v>
      </c>
      <c r="F83" s="85">
        <f t="shared" si="24"/>
        <v>4452665.3871900002</v>
      </c>
      <c r="G83" s="159">
        <v>2338304</v>
      </c>
      <c r="H83" s="160">
        <v>2281307.5729999999</v>
      </c>
      <c r="I83" s="160">
        <v>544476</v>
      </c>
      <c r="J83" s="160">
        <v>543928.24300000002</v>
      </c>
      <c r="K83" s="160">
        <v>2307927</v>
      </c>
      <c r="L83" s="160">
        <v>1627429.57119</v>
      </c>
      <c r="M83" s="160">
        <v>18480</v>
      </c>
      <c r="N83" s="160">
        <v>5100</v>
      </c>
      <c r="O83" s="180"/>
      <c r="P83" s="179"/>
      <c r="Q83" s="52"/>
    </row>
    <row r="84" spans="3:17" s="55" customFormat="1" ht="62.25" customHeight="1" outlineLevel="1" x14ac:dyDescent="0.25">
      <c r="C84" s="166" t="s">
        <v>1425</v>
      </c>
      <c r="D84" s="150" t="s">
        <v>1399</v>
      </c>
      <c r="E84" s="83">
        <f t="shared" si="23"/>
        <v>9493884</v>
      </c>
      <c r="F84" s="85">
        <f t="shared" si="24"/>
        <v>8985959.5038699992</v>
      </c>
      <c r="G84" s="159">
        <v>5270000</v>
      </c>
      <c r="H84" s="160">
        <v>5259414.19857</v>
      </c>
      <c r="I84" s="160">
        <v>1260050</v>
      </c>
      <c r="J84" s="160">
        <v>1253423.0367399999</v>
      </c>
      <c r="K84" s="160">
        <v>2963834</v>
      </c>
      <c r="L84" s="160">
        <v>2473122.2685599998</v>
      </c>
      <c r="M84" s="160">
        <v>13180</v>
      </c>
      <c r="N84" s="160">
        <v>5433.1731600000003</v>
      </c>
      <c r="O84" s="180"/>
      <c r="P84" s="179"/>
      <c r="Q84" s="52"/>
    </row>
    <row r="85" spans="3:17" s="55" customFormat="1" ht="62.25" customHeight="1" outlineLevel="1" x14ac:dyDescent="0.25">
      <c r="C85" s="166" t="s">
        <v>1426</v>
      </c>
      <c r="D85" s="150" t="s">
        <v>1400</v>
      </c>
      <c r="E85" s="83">
        <f t="shared" si="23"/>
        <v>14781290</v>
      </c>
      <c r="F85" s="85">
        <f t="shared" si="24"/>
        <v>13494136.659310002</v>
      </c>
      <c r="G85" s="159">
        <v>6996000</v>
      </c>
      <c r="H85" s="160">
        <v>6995950.9400000004</v>
      </c>
      <c r="I85" s="160">
        <v>1733250</v>
      </c>
      <c r="J85" s="160">
        <v>1732420.7790000001</v>
      </c>
      <c r="K85" s="160">
        <v>6052040</v>
      </c>
      <c r="L85" s="160">
        <v>4765764.9403100004</v>
      </c>
      <c r="M85" s="160">
        <v>27740</v>
      </c>
      <c r="N85" s="160">
        <v>25740</v>
      </c>
      <c r="O85" s="180"/>
      <c r="P85" s="179"/>
      <c r="Q85" s="52"/>
    </row>
    <row r="86" spans="3:17" s="55" customFormat="1" ht="62.25" customHeight="1" outlineLevel="1" x14ac:dyDescent="0.25">
      <c r="C86" s="166" t="s">
        <v>1427</v>
      </c>
      <c r="D86" s="150" t="s">
        <v>1401</v>
      </c>
      <c r="E86" s="83">
        <f t="shared" si="23"/>
        <v>4107430</v>
      </c>
      <c r="F86" s="85">
        <f t="shared" si="24"/>
        <v>3684441.5662300005</v>
      </c>
      <c r="G86" s="159">
        <v>2060000</v>
      </c>
      <c r="H86" s="160">
        <v>2053665.7479999999</v>
      </c>
      <c r="I86" s="160">
        <v>485000</v>
      </c>
      <c r="J86" s="160">
        <v>484241.36200000002</v>
      </c>
      <c r="K86" s="160">
        <v>1562430</v>
      </c>
      <c r="L86" s="160">
        <v>1146534.4562300001</v>
      </c>
      <c r="M86" s="160">
        <v>13400</v>
      </c>
      <c r="N86" s="160">
        <v>11968.25</v>
      </c>
      <c r="O86" s="180"/>
      <c r="P86" s="179"/>
      <c r="Q86" s="52"/>
    </row>
    <row r="87" spans="3:17" s="55" customFormat="1" ht="62.25" customHeight="1" outlineLevel="1" x14ac:dyDescent="0.25">
      <c r="C87" s="166" t="s">
        <v>1428</v>
      </c>
      <c r="D87" s="150" t="s">
        <v>1402</v>
      </c>
      <c r="E87" s="83">
        <f t="shared" si="23"/>
        <v>4295898</v>
      </c>
      <c r="F87" s="85">
        <f t="shared" si="24"/>
        <v>3668065.4923999999</v>
      </c>
      <c r="G87" s="159">
        <v>2350000</v>
      </c>
      <c r="H87" s="160">
        <v>2049917.159</v>
      </c>
      <c r="I87" s="160">
        <v>581200</v>
      </c>
      <c r="J87" s="160">
        <v>492026.016</v>
      </c>
      <c r="K87" s="160">
        <v>1364698</v>
      </c>
      <c r="L87" s="160">
        <v>1126122.3174000001</v>
      </c>
      <c r="M87" s="160">
        <v>10640</v>
      </c>
      <c r="N87" s="160">
        <v>5635.9958599999991</v>
      </c>
      <c r="O87" s="180"/>
      <c r="P87" s="179"/>
      <c r="Q87" s="52"/>
    </row>
    <row r="88" spans="3:17" s="55" customFormat="1" ht="62.25" customHeight="1" outlineLevel="1" x14ac:dyDescent="0.25">
      <c r="C88" s="166" t="s">
        <v>1429</v>
      </c>
      <c r="D88" s="150" t="s">
        <v>1403</v>
      </c>
      <c r="E88" s="83">
        <f t="shared" si="23"/>
        <v>3140537.5</v>
      </c>
      <c r="F88" s="85">
        <f t="shared" si="24"/>
        <v>2906104.3919599997</v>
      </c>
      <c r="G88" s="159">
        <v>1794437</v>
      </c>
      <c r="H88" s="160">
        <v>1790647.7279999999</v>
      </c>
      <c r="I88" s="160">
        <v>435107.5</v>
      </c>
      <c r="J88" s="160">
        <v>432559.17200000002</v>
      </c>
      <c r="K88" s="160">
        <v>910993</v>
      </c>
      <c r="L88" s="160">
        <v>682897.49196000001</v>
      </c>
      <c r="M88" s="160">
        <v>14400</v>
      </c>
      <c r="N88" s="160">
        <v>10769.6</v>
      </c>
      <c r="O88" s="180"/>
      <c r="P88" s="179"/>
      <c r="Q88" s="52"/>
    </row>
    <row r="89" spans="3:17" s="55" customFormat="1" ht="62.25" customHeight="1" outlineLevel="1" x14ac:dyDescent="0.25">
      <c r="C89" s="166" t="s">
        <v>1430</v>
      </c>
      <c r="D89" s="150" t="s">
        <v>1404</v>
      </c>
      <c r="E89" s="83">
        <f t="shared" si="23"/>
        <v>4403947</v>
      </c>
      <c r="F89" s="85">
        <f t="shared" si="24"/>
        <v>4100348.7595200003</v>
      </c>
      <c r="G89" s="159">
        <v>2167431.8879999998</v>
      </c>
      <c r="H89" s="160">
        <v>2167325.7540000002</v>
      </c>
      <c r="I89" s="160">
        <v>610784.701</v>
      </c>
      <c r="J89" s="160">
        <v>610235.60900000005</v>
      </c>
      <c r="K89" s="160">
        <v>1625730.4110000001</v>
      </c>
      <c r="L89" s="160">
        <v>1322787.39652</v>
      </c>
      <c r="M89" s="160">
        <v>22400</v>
      </c>
      <c r="N89" s="160">
        <v>22013.775999999998</v>
      </c>
      <c r="O89" s="180"/>
      <c r="P89" s="179"/>
      <c r="Q89" s="52"/>
    </row>
    <row r="90" spans="3:17" s="55" customFormat="1" ht="62.25" customHeight="1" outlineLevel="1" x14ac:dyDescent="0.25">
      <c r="C90" s="166" t="s">
        <v>1431</v>
      </c>
      <c r="D90" s="150" t="s">
        <v>1405</v>
      </c>
      <c r="E90" s="83">
        <f t="shared" si="23"/>
        <v>5094376</v>
      </c>
      <c r="F90" s="85">
        <f t="shared" si="24"/>
        <v>4732508.31917</v>
      </c>
      <c r="G90" s="159">
        <v>2718188</v>
      </c>
      <c r="H90" s="160">
        <v>2631578.0469999998</v>
      </c>
      <c r="I90" s="160">
        <v>659547</v>
      </c>
      <c r="J90" s="160">
        <v>619947.348</v>
      </c>
      <c r="K90" s="160">
        <v>1716641</v>
      </c>
      <c r="L90" s="160">
        <v>1480982.92417</v>
      </c>
      <c r="M90" s="160">
        <v>11936</v>
      </c>
      <c r="N90" s="160">
        <v>11101.61723</v>
      </c>
      <c r="O90" s="180"/>
      <c r="P90" s="179"/>
      <c r="Q90" s="52"/>
    </row>
    <row r="91" spans="3:17" s="55" customFormat="1" ht="62.25" customHeight="1" outlineLevel="1" x14ac:dyDescent="0.25">
      <c r="C91" s="166" t="s">
        <v>1432</v>
      </c>
      <c r="D91" s="150" t="s">
        <v>1406</v>
      </c>
      <c r="E91" s="83">
        <f t="shared" si="23"/>
        <v>3678334</v>
      </c>
      <c r="F91" s="85">
        <f t="shared" si="24"/>
        <v>3434046.7851900002</v>
      </c>
      <c r="G91" s="159">
        <v>2053950</v>
      </c>
      <c r="H91" s="160">
        <v>2050689.196</v>
      </c>
      <c r="I91" s="160">
        <v>512700</v>
      </c>
      <c r="J91" s="160">
        <v>512175.005</v>
      </c>
      <c r="K91" s="160">
        <v>1111684</v>
      </c>
      <c r="L91" s="160">
        <v>871182.58419000008</v>
      </c>
      <c r="M91" s="160">
        <v>13500</v>
      </c>
      <c r="N91" s="160">
        <v>7298</v>
      </c>
      <c r="O91" s="180"/>
      <c r="P91" s="179"/>
      <c r="Q91" s="52"/>
    </row>
    <row r="92" spans="3:17" s="55" customFormat="1" ht="62.25" customHeight="1" outlineLevel="1" x14ac:dyDescent="0.25">
      <c r="C92" s="166" t="s">
        <v>1433</v>
      </c>
      <c r="D92" s="150" t="s">
        <v>1407</v>
      </c>
      <c r="E92" s="83">
        <f t="shared" si="23"/>
        <v>4791475</v>
      </c>
      <c r="F92" s="85">
        <f t="shared" si="24"/>
        <v>4712487.2799500003</v>
      </c>
      <c r="G92" s="159">
        <v>2708430</v>
      </c>
      <c r="H92" s="160">
        <v>2705041.9109999998</v>
      </c>
      <c r="I92" s="160">
        <v>642400</v>
      </c>
      <c r="J92" s="160">
        <v>641840.67799999996</v>
      </c>
      <c r="K92" s="160">
        <v>1440645</v>
      </c>
      <c r="L92" s="160">
        <v>1365604.69095</v>
      </c>
      <c r="M92" s="160">
        <v>15500</v>
      </c>
      <c r="N92" s="160">
        <v>8380</v>
      </c>
      <c r="O92" s="180"/>
      <c r="P92" s="179"/>
      <c r="Q92" s="52"/>
    </row>
    <row r="93" spans="3:17" s="55" customFormat="1" ht="62.25" customHeight="1" outlineLevel="1" x14ac:dyDescent="0.25">
      <c r="C93" s="166" t="s">
        <v>1434</v>
      </c>
      <c r="D93" s="150" t="s">
        <v>1408</v>
      </c>
      <c r="E93" s="83">
        <f t="shared" si="23"/>
        <v>3899291</v>
      </c>
      <c r="F93" s="85">
        <f t="shared" si="24"/>
        <v>3624588.5539999995</v>
      </c>
      <c r="G93" s="159">
        <v>2115000</v>
      </c>
      <c r="H93" s="160">
        <v>2112144.7889999999</v>
      </c>
      <c r="I93" s="160">
        <v>499900</v>
      </c>
      <c r="J93" s="160">
        <v>498451.13799999998</v>
      </c>
      <c r="K93" s="160">
        <v>1284391</v>
      </c>
      <c r="L93" s="160">
        <v>1013992.627</v>
      </c>
      <c r="M93" s="160">
        <v>8351</v>
      </c>
      <c r="N93" s="160">
        <v>3590.4</v>
      </c>
      <c r="O93" s="180"/>
      <c r="P93" s="179"/>
      <c r="Q93" s="52"/>
    </row>
    <row r="94" spans="3:17" s="55" customFormat="1" ht="62.25" customHeight="1" outlineLevel="1" x14ac:dyDescent="0.25">
      <c r="C94" s="166" t="s">
        <v>1435</v>
      </c>
      <c r="D94" s="150" t="s">
        <v>1409</v>
      </c>
      <c r="E94" s="83">
        <f t="shared" si="23"/>
        <v>5097310</v>
      </c>
      <c r="F94" s="85">
        <f t="shared" si="24"/>
        <v>4863756.4148199996</v>
      </c>
      <c r="G94" s="159">
        <v>2424000</v>
      </c>
      <c r="H94" s="160">
        <v>2420919.5070000002</v>
      </c>
      <c r="I94" s="160">
        <v>587500</v>
      </c>
      <c r="J94" s="160">
        <v>586876.89199999999</v>
      </c>
      <c r="K94" s="160">
        <v>2085810</v>
      </c>
      <c r="L94" s="160">
        <v>1855960.0158199999</v>
      </c>
      <c r="M94" s="160">
        <v>10670</v>
      </c>
      <c r="N94" s="160">
        <v>8122.9</v>
      </c>
      <c r="O94" s="180"/>
      <c r="P94" s="179"/>
      <c r="Q94" s="52"/>
    </row>
    <row r="95" spans="3:17" s="55" customFormat="1" ht="62.25" customHeight="1" outlineLevel="1" x14ac:dyDescent="0.25">
      <c r="C95" s="166" t="s">
        <v>1436</v>
      </c>
      <c r="D95" s="150" t="s">
        <v>1410</v>
      </c>
      <c r="E95" s="83">
        <f t="shared" si="23"/>
        <v>4962165</v>
      </c>
      <c r="F95" s="85">
        <f t="shared" si="24"/>
        <v>4903390.2661699988</v>
      </c>
      <c r="G95" s="159">
        <v>2452980</v>
      </c>
      <c r="H95" s="160">
        <v>2445269.7799999998</v>
      </c>
      <c r="I95" s="160">
        <v>582475</v>
      </c>
      <c r="J95" s="160">
        <v>582009.18999999994</v>
      </c>
      <c r="K95" s="160">
        <v>1926710</v>
      </c>
      <c r="L95" s="160">
        <v>1876111.29617</v>
      </c>
      <c r="M95" s="160">
        <v>12736</v>
      </c>
      <c r="N95" s="160">
        <v>11204.098400000001</v>
      </c>
      <c r="O95" s="180"/>
      <c r="P95" s="179"/>
      <c r="Q95" s="52"/>
    </row>
    <row r="96" spans="3:17" s="55" customFormat="1" ht="62.25" customHeight="1" outlineLevel="1" x14ac:dyDescent="0.25">
      <c r="C96" s="181" t="s">
        <v>1438</v>
      </c>
      <c r="D96" s="182" t="s">
        <v>1437</v>
      </c>
      <c r="E96" s="83">
        <f t="shared" si="23"/>
        <v>1942194.6</v>
      </c>
      <c r="F96" s="85">
        <f t="shared" si="24"/>
        <v>1385967.1344100002</v>
      </c>
      <c r="G96" s="159">
        <v>925458</v>
      </c>
      <c r="H96" s="160">
        <v>811019.11100000003</v>
      </c>
      <c r="I96" s="160">
        <v>230250</v>
      </c>
      <c r="J96" s="160">
        <v>202754.77900000001</v>
      </c>
      <c r="K96" s="160">
        <v>786486.6</v>
      </c>
      <c r="L96" s="160">
        <v>372193.24441000004</v>
      </c>
      <c r="M96" s="160">
        <v>14725</v>
      </c>
      <c r="N96" s="160">
        <v>10857.7</v>
      </c>
      <c r="O96" s="160"/>
      <c r="P96" s="161"/>
      <c r="Q96" s="52"/>
    </row>
    <row r="97" spans="3:17" s="55" customFormat="1" ht="62.25" customHeight="1" x14ac:dyDescent="0.25">
      <c r="C97" s="166">
        <v>45</v>
      </c>
      <c r="D97" s="150" t="s">
        <v>1441</v>
      </c>
      <c r="E97" s="83">
        <f t="shared" ref="E97:E99" si="25">+G97+K97+O97+I97</f>
        <v>4457689.4000000004</v>
      </c>
      <c r="F97" s="85">
        <f t="shared" ref="F97:F99" si="26">+H97+L97+P97+J97</f>
        <v>4153110.5111000002</v>
      </c>
      <c r="G97" s="159">
        <v>3232500</v>
      </c>
      <c r="H97" s="160">
        <v>3223777.93</v>
      </c>
      <c r="I97" s="160">
        <v>787833</v>
      </c>
      <c r="J97" s="160">
        <v>783111.39300000004</v>
      </c>
      <c r="K97" s="160">
        <v>437356.4</v>
      </c>
      <c r="L97" s="160">
        <v>146221.1881</v>
      </c>
      <c r="M97" s="160">
        <v>22103</v>
      </c>
      <c r="N97" s="160">
        <v>3896.4</v>
      </c>
      <c r="O97" s="160"/>
      <c r="P97" s="161"/>
      <c r="Q97" s="52"/>
    </row>
    <row r="98" spans="3:17" s="55" customFormat="1" ht="62.25" customHeight="1" x14ac:dyDescent="0.25">
      <c r="C98" s="166">
        <v>46</v>
      </c>
      <c r="D98" s="150" t="s">
        <v>1442</v>
      </c>
      <c r="E98" s="83">
        <f t="shared" si="25"/>
        <v>4444177</v>
      </c>
      <c r="F98" s="85">
        <f t="shared" si="26"/>
        <v>4232112.9963999996</v>
      </c>
      <c r="G98" s="159">
        <v>3100000</v>
      </c>
      <c r="H98" s="160">
        <v>3098537.3539999998</v>
      </c>
      <c r="I98" s="160">
        <v>745932</v>
      </c>
      <c r="J98" s="160">
        <v>745461.28399999999</v>
      </c>
      <c r="K98" s="160">
        <v>598245</v>
      </c>
      <c r="L98" s="160">
        <v>388114.35839999997</v>
      </c>
      <c r="M98" s="160">
        <v>0</v>
      </c>
      <c r="N98" s="160">
        <v>0</v>
      </c>
      <c r="O98" s="160"/>
      <c r="P98" s="161"/>
      <c r="Q98" s="52"/>
    </row>
    <row r="99" spans="3:17" s="55" customFormat="1" ht="62.25" customHeight="1" x14ac:dyDescent="0.25">
      <c r="C99" s="168">
        <v>47</v>
      </c>
      <c r="D99" s="183" t="s">
        <v>1443</v>
      </c>
      <c r="E99" s="84">
        <f t="shared" si="25"/>
        <v>3688086.4</v>
      </c>
      <c r="F99" s="57">
        <f t="shared" si="26"/>
        <v>3483104.1983499997</v>
      </c>
      <c r="G99" s="184">
        <v>2630000</v>
      </c>
      <c r="H99" s="171">
        <v>2625293.5109999999</v>
      </c>
      <c r="I99" s="171">
        <v>637568</v>
      </c>
      <c r="J99" s="171">
        <v>637349.89399999997</v>
      </c>
      <c r="K99" s="171">
        <v>420518.40000000002</v>
      </c>
      <c r="L99" s="171">
        <v>220460.79334999999</v>
      </c>
      <c r="M99" s="171">
        <v>0</v>
      </c>
      <c r="N99" s="171">
        <v>0</v>
      </c>
      <c r="O99" s="171"/>
      <c r="P99" s="173"/>
      <c r="Q99" s="52"/>
    </row>
    <row r="100" spans="3:17" ht="18" x14ac:dyDescent="0.25"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2" spans="3:17" ht="34.5" customHeight="1" x14ac:dyDescent="0.25"/>
    <row r="103" spans="3:17" ht="34.5" customHeight="1" x14ac:dyDescent="0.25">
      <c r="E103" s="54"/>
      <c r="F103" s="54"/>
    </row>
    <row r="104" spans="3:17" ht="34.5" customHeight="1" x14ac:dyDescent="0.25"/>
    <row r="105" spans="3:17" ht="34.5" customHeight="1" x14ac:dyDescent="0.25"/>
    <row r="106" spans="3:17" ht="34.5" customHeight="1" x14ac:dyDescent="0.25"/>
    <row r="107" spans="3:17" ht="34.5" customHeight="1" x14ac:dyDescent="0.25"/>
    <row r="108" spans="3:17" ht="34.5" customHeight="1" x14ac:dyDescent="0.25"/>
  </sheetData>
  <autoFilter ref="A8:Q99" xr:uid="{00000000-0001-0000-0100-000000000000}"/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rintOptions horizontalCentered="1"/>
  <pageMargins left="0" right="0" top="0.59055118110236227" bottom="0" header="0" footer="0"/>
  <pageSetup paperSize="9" scale="34" fitToHeight="2" orientation="landscape" r:id="rId1"/>
  <ignoredErrors>
    <ignoredError sqref="K51:L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7570-D461-4FA2-B5FA-3CB0B89BC83D}">
  <sheetPr filterMode="1"/>
  <dimension ref="A1:N119"/>
  <sheetViews>
    <sheetView showGridLines="0" workbookViewId="0">
      <selection activeCell="J26" sqref="J26"/>
    </sheetView>
  </sheetViews>
  <sheetFormatPr defaultRowHeight="15.75" x14ac:dyDescent="0.25"/>
  <cols>
    <col min="1" max="1" width="41.140625" style="73" bestFit="1" customWidth="1"/>
    <col min="2" max="2" width="6.85546875" style="73" bestFit="1" customWidth="1"/>
    <col min="3" max="3" width="12.85546875" style="73" bestFit="1" customWidth="1"/>
    <col min="4" max="4" width="4.5703125" style="73" bestFit="1" customWidth="1"/>
    <col min="5" max="5" width="19.5703125" style="73" bestFit="1" customWidth="1"/>
    <col min="6" max="6" width="10.5703125" style="73" bestFit="1" customWidth="1"/>
    <col min="7" max="7" width="4.42578125" style="73" bestFit="1" customWidth="1"/>
    <col min="8" max="8" width="21.28515625" style="73" bestFit="1" customWidth="1"/>
    <col min="9" max="9" width="17" style="72" bestFit="1" customWidth="1"/>
    <col min="10" max="10" width="17.42578125" style="72" bestFit="1" customWidth="1"/>
    <col min="11" max="11" width="16.42578125" style="72" customWidth="1"/>
    <col min="12" max="12" width="17" style="72" customWidth="1"/>
    <col min="13" max="13" width="17" style="72" bestFit="1" customWidth="1"/>
    <col min="14" max="14" width="17.42578125" style="72" bestFit="1" customWidth="1"/>
    <col min="15" max="16384" width="9.140625" style="73"/>
  </cols>
  <sheetData>
    <row r="1" spans="1:14" x14ac:dyDescent="0.25">
      <c r="A1" s="132" t="s">
        <v>1444</v>
      </c>
      <c r="B1" s="132"/>
      <c r="C1" s="132"/>
      <c r="D1" s="132"/>
      <c r="E1" s="132"/>
      <c r="F1" s="132"/>
      <c r="G1" s="132"/>
      <c r="H1" s="132"/>
      <c r="I1" s="132"/>
    </row>
    <row r="2" spans="1:14" x14ac:dyDescent="0.25">
      <c r="A2" s="132" t="s">
        <v>1445</v>
      </c>
      <c r="B2" s="132"/>
      <c r="C2" s="132"/>
      <c r="D2" s="132"/>
      <c r="E2" s="132"/>
      <c r="F2" s="132"/>
      <c r="G2" s="132"/>
      <c r="H2" s="132"/>
      <c r="I2" s="132"/>
    </row>
    <row r="3" spans="1:14" x14ac:dyDescent="0.25">
      <c r="A3" s="132" t="s">
        <v>1446</v>
      </c>
      <c r="B3" s="132"/>
      <c r="C3" s="132"/>
      <c r="D3" s="132"/>
      <c r="E3" s="132"/>
      <c r="F3" s="132"/>
      <c r="G3" s="132"/>
      <c r="H3" s="132"/>
      <c r="I3" s="132"/>
    </row>
    <row r="4" spans="1:14" x14ac:dyDescent="0.25">
      <c r="A4" s="132" t="s">
        <v>1447</v>
      </c>
      <c r="B4" s="132"/>
      <c r="C4" s="132"/>
      <c r="D4" s="132"/>
      <c r="E4" s="132"/>
      <c r="F4" s="132"/>
      <c r="G4" s="132"/>
    </row>
    <row r="5" spans="1:14" x14ac:dyDescent="0.25">
      <c r="A5" s="74" t="s">
        <v>1448</v>
      </c>
      <c r="B5" s="133"/>
      <c r="C5" s="133"/>
      <c r="D5" s="133"/>
      <c r="E5" s="133"/>
      <c r="F5" s="133"/>
      <c r="G5" s="133"/>
      <c r="H5" s="133"/>
      <c r="I5" s="75" t="s">
        <v>1449</v>
      </c>
    </row>
    <row r="6" spans="1:14" x14ac:dyDescent="0.25">
      <c r="A6" s="128" t="s">
        <v>1450</v>
      </c>
      <c r="B6" s="128" t="s">
        <v>1451</v>
      </c>
      <c r="C6" s="128" t="s">
        <v>1452</v>
      </c>
      <c r="D6" s="128" t="s">
        <v>1453</v>
      </c>
      <c r="E6" s="128" t="s">
        <v>1454</v>
      </c>
      <c r="F6" s="128" t="s">
        <v>1455</v>
      </c>
      <c r="G6" s="128" t="s">
        <v>182</v>
      </c>
      <c r="H6" s="128" t="s">
        <v>1456</v>
      </c>
      <c r="I6" s="130" t="s">
        <v>1457</v>
      </c>
      <c r="J6" s="131"/>
      <c r="K6" s="130" t="s">
        <v>1458</v>
      </c>
      <c r="L6" s="131"/>
      <c r="M6" s="130" t="s">
        <v>1459</v>
      </c>
      <c r="N6" s="131"/>
    </row>
    <row r="7" spans="1:14" x14ac:dyDescent="0.25">
      <c r="A7" s="129"/>
      <c r="B7" s="129"/>
      <c r="C7" s="129"/>
      <c r="D7" s="129"/>
      <c r="E7" s="129"/>
      <c r="F7" s="129"/>
      <c r="G7" s="129"/>
      <c r="H7" s="129"/>
      <c r="I7" s="76" t="s">
        <v>1460</v>
      </c>
      <c r="J7" s="76" t="s">
        <v>1461</v>
      </c>
      <c r="K7" s="76" t="s">
        <v>1460</v>
      </c>
      <c r="L7" s="76" t="s">
        <v>1461</v>
      </c>
      <c r="M7" s="76" t="s">
        <v>1460</v>
      </c>
      <c r="N7" s="76" t="s">
        <v>1461</v>
      </c>
    </row>
    <row r="8" spans="1:14" hidden="1" x14ac:dyDescent="0.25">
      <c r="A8" s="77" t="s">
        <v>1462</v>
      </c>
      <c r="B8" s="78">
        <v>7019</v>
      </c>
      <c r="C8" s="78">
        <v>906</v>
      </c>
      <c r="D8" s="78">
        <v>72</v>
      </c>
      <c r="E8" s="78">
        <v>0</v>
      </c>
      <c r="F8" s="78">
        <v>0</v>
      </c>
      <c r="G8" s="78">
        <v>0</v>
      </c>
      <c r="H8" s="78">
        <v>0</v>
      </c>
      <c r="I8" s="79">
        <v>188716500</v>
      </c>
      <c r="J8" s="79">
        <v>113716500</v>
      </c>
      <c r="K8" s="79">
        <v>0</v>
      </c>
      <c r="L8" s="79">
        <v>0</v>
      </c>
      <c r="M8" s="79">
        <v>188716500</v>
      </c>
      <c r="N8" s="79">
        <v>113716500</v>
      </c>
    </row>
    <row r="9" spans="1:14" ht="26.25" hidden="1" x14ac:dyDescent="0.25">
      <c r="A9" s="77" t="s">
        <v>1463</v>
      </c>
      <c r="B9" s="80">
        <v>7019</v>
      </c>
      <c r="C9" s="80">
        <v>906</v>
      </c>
      <c r="D9" s="80">
        <v>72</v>
      </c>
      <c r="E9" s="80">
        <v>1</v>
      </c>
      <c r="F9" s="80">
        <v>0</v>
      </c>
      <c r="G9" s="80">
        <v>0</v>
      </c>
      <c r="H9" s="80">
        <v>0</v>
      </c>
      <c r="I9" s="81">
        <v>782000</v>
      </c>
      <c r="J9" s="81">
        <v>782000</v>
      </c>
      <c r="K9" s="81">
        <v>0</v>
      </c>
      <c r="L9" s="81">
        <v>0</v>
      </c>
      <c r="M9" s="81">
        <v>782000</v>
      </c>
      <c r="N9" s="81">
        <v>782000</v>
      </c>
    </row>
    <row r="10" spans="1:14" hidden="1" x14ac:dyDescent="0.25">
      <c r="A10" s="77" t="s">
        <v>1464</v>
      </c>
      <c r="B10" s="80">
        <v>7019</v>
      </c>
      <c r="C10" s="80">
        <v>906</v>
      </c>
      <c r="D10" s="80">
        <v>72</v>
      </c>
      <c r="E10" s="80">
        <v>4</v>
      </c>
      <c r="F10" s="80">
        <v>0</v>
      </c>
      <c r="G10" s="80">
        <v>0</v>
      </c>
      <c r="H10" s="80">
        <v>0</v>
      </c>
      <c r="I10" s="81">
        <v>187934500</v>
      </c>
      <c r="J10" s="81">
        <v>112934500</v>
      </c>
      <c r="K10" s="81">
        <v>0</v>
      </c>
      <c r="L10" s="81">
        <v>0</v>
      </c>
      <c r="M10" s="81">
        <v>187934500</v>
      </c>
      <c r="N10" s="81">
        <v>112934500</v>
      </c>
    </row>
    <row r="11" spans="1:14" hidden="1" x14ac:dyDescent="0.25">
      <c r="A11" s="77" t="s">
        <v>1462</v>
      </c>
      <c r="B11" s="78">
        <v>7082</v>
      </c>
      <c r="C11" s="78">
        <v>101</v>
      </c>
      <c r="D11" s="78">
        <v>72</v>
      </c>
      <c r="E11" s="78">
        <v>0</v>
      </c>
      <c r="F11" s="78">
        <v>0</v>
      </c>
      <c r="G11" s="78">
        <v>0</v>
      </c>
      <c r="H11" s="78">
        <v>0</v>
      </c>
      <c r="I11" s="79">
        <v>1069134</v>
      </c>
      <c r="J11" s="79">
        <v>875434.49</v>
      </c>
      <c r="K11" s="79">
        <v>0</v>
      </c>
      <c r="L11" s="79">
        <v>0</v>
      </c>
      <c r="M11" s="79">
        <v>1069134</v>
      </c>
      <c r="N11" s="79">
        <v>875434.49</v>
      </c>
    </row>
    <row r="12" spans="1:14" ht="26.25" hidden="1" x14ac:dyDescent="0.25">
      <c r="A12" s="77" t="s">
        <v>1463</v>
      </c>
      <c r="B12" s="80">
        <v>7082</v>
      </c>
      <c r="C12" s="80">
        <v>101</v>
      </c>
      <c r="D12" s="80">
        <v>72</v>
      </c>
      <c r="E12" s="80">
        <v>1</v>
      </c>
      <c r="F12" s="80">
        <v>0</v>
      </c>
      <c r="G12" s="80">
        <v>0</v>
      </c>
      <c r="H12" s="80">
        <v>0</v>
      </c>
      <c r="I12" s="81">
        <v>583600</v>
      </c>
      <c r="J12" s="81">
        <v>530789.30000000005</v>
      </c>
      <c r="K12" s="81">
        <v>0</v>
      </c>
      <c r="L12" s="81">
        <v>0</v>
      </c>
      <c r="M12" s="81">
        <v>583600</v>
      </c>
      <c r="N12" s="81">
        <v>530789.30000000005</v>
      </c>
    </row>
    <row r="13" spans="1:14" hidden="1" x14ac:dyDescent="0.25">
      <c r="A13" s="77" t="s">
        <v>1465</v>
      </c>
      <c r="B13" s="80">
        <v>7082</v>
      </c>
      <c r="C13" s="80">
        <v>101</v>
      </c>
      <c r="D13" s="80">
        <v>72</v>
      </c>
      <c r="E13" s="80">
        <v>2</v>
      </c>
      <c r="F13" s="80">
        <v>0</v>
      </c>
      <c r="G13" s="80">
        <v>0</v>
      </c>
      <c r="H13" s="80">
        <v>0</v>
      </c>
      <c r="I13" s="81">
        <v>145178</v>
      </c>
      <c r="J13" s="81">
        <v>132892.06</v>
      </c>
      <c r="K13" s="81">
        <v>0</v>
      </c>
      <c r="L13" s="81">
        <v>0</v>
      </c>
      <c r="M13" s="81">
        <v>145178</v>
      </c>
      <c r="N13" s="81">
        <v>132892.06</v>
      </c>
    </row>
    <row r="14" spans="1:14" hidden="1" x14ac:dyDescent="0.25">
      <c r="A14" s="77" t="s">
        <v>1464</v>
      </c>
      <c r="B14" s="80">
        <v>7082</v>
      </c>
      <c r="C14" s="80">
        <v>101</v>
      </c>
      <c r="D14" s="80">
        <v>72</v>
      </c>
      <c r="E14" s="80">
        <v>4</v>
      </c>
      <c r="F14" s="80">
        <v>0</v>
      </c>
      <c r="G14" s="80">
        <v>0</v>
      </c>
      <c r="H14" s="80">
        <v>0</v>
      </c>
      <c r="I14" s="81">
        <v>340356</v>
      </c>
      <c r="J14" s="81">
        <v>211753.13</v>
      </c>
      <c r="K14" s="81">
        <v>0</v>
      </c>
      <c r="L14" s="81">
        <v>0</v>
      </c>
      <c r="M14" s="81">
        <v>340356</v>
      </c>
      <c r="N14" s="81">
        <v>211753.13</v>
      </c>
    </row>
    <row r="15" spans="1:14" hidden="1" x14ac:dyDescent="0.25">
      <c r="A15" s="77" t="s">
        <v>1462</v>
      </c>
      <c r="B15" s="78">
        <v>7083</v>
      </c>
      <c r="C15" s="78">
        <v>100</v>
      </c>
      <c r="D15" s="78">
        <v>72</v>
      </c>
      <c r="E15" s="78">
        <v>0</v>
      </c>
      <c r="F15" s="78">
        <v>0</v>
      </c>
      <c r="G15" s="78">
        <v>0</v>
      </c>
      <c r="H15" s="78">
        <v>0</v>
      </c>
      <c r="I15" s="79">
        <v>2327889</v>
      </c>
      <c r="J15" s="79">
        <v>1814475.87</v>
      </c>
      <c r="K15" s="79">
        <v>4500262</v>
      </c>
      <c r="L15" s="79">
        <v>4235648.66</v>
      </c>
      <c r="M15" s="79">
        <v>6828151</v>
      </c>
      <c r="N15" s="79">
        <v>6050124.5300000003</v>
      </c>
    </row>
    <row r="16" spans="1:14" ht="26.25" hidden="1" x14ac:dyDescent="0.25">
      <c r="A16" s="77" t="s">
        <v>1463</v>
      </c>
      <c r="B16" s="80">
        <v>7083</v>
      </c>
      <c r="C16" s="80">
        <v>100</v>
      </c>
      <c r="D16" s="80">
        <v>72</v>
      </c>
      <c r="E16" s="80">
        <v>1</v>
      </c>
      <c r="F16" s="80">
        <v>0</v>
      </c>
      <c r="G16" s="80">
        <v>0</v>
      </c>
      <c r="H16" s="80">
        <v>0</v>
      </c>
      <c r="I16" s="81">
        <v>992607</v>
      </c>
      <c r="J16" s="81">
        <v>948472.87</v>
      </c>
      <c r="K16" s="81">
        <v>2389653</v>
      </c>
      <c r="L16" s="81">
        <v>2266669.62</v>
      </c>
      <c r="M16" s="81">
        <v>3382260</v>
      </c>
      <c r="N16" s="81">
        <v>3215142.49</v>
      </c>
    </row>
    <row r="17" spans="1:14" hidden="1" x14ac:dyDescent="0.25">
      <c r="A17" s="77" t="s">
        <v>1465</v>
      </c>
      <c r="B17" s="80">
        <v>7083</v>
      </c>
      <c r="C17" s="80">
        <v>100</v>
      </c>
      <c r="D17" s="80">
        <v>72</v>
      </c>
      <c r="E17" s="80">
        <v>2</v>
      </c>
      <c r="F17" s="80">
        <v>0</v>
      </c>
      <c r="G17" s="80">
        <v>0</v>
      </c>
      <c r="H17" s="80">
        <v>0</v>
      </c>
      <c r="I17" s="81">
        <v>246918</v>
      </c>
      <c r="J17" s="81">
        <v>236582.01</v>
      </c>
      <c r="K17" s="81">
        <v>598098</v>
      </c>
      <c r="L17" s="81">
        <v>576083.30000000005</v>
      </c>
      <c r="M17" s="81">
        <v>845016</v>
      </c>
      <c r="N17" s="81">
        <v>812665.31</v>
      </c>
    </row>
    <row r="18" spans="1:14" hidden="1" x14ac:dyDescent="0.25">
      <c r="A18" s="77" t="s">
        <v>1464</v>
      </c>
      <c r="B18" s="80">
        <v>7083</v>
      </c>
      <c r="C18" s="80">
        <v>100</v>
      </c>
      <c r="D18" s="80">
        <v>72</v>
      </c>
      <c r="E18" s="80">
        <v>4</v>
      </c>
      <c r="F18" s="80">
        <v>0</v>
      </c>
      <c r="G18" s="80">
        <v>0</v>
      </c>
      <c r="H18" s="80">
        <v>0</v>
      </c>
      <c r="I18" s="81">
        <v>1088364</v>
      </c>
      <c r="J18" s="81">
        <v>629420.99</v>
      </c>
      <c r="K18" s="81">
        <v>1512511</v>
      </c>
      <c r="L18" s="81">
        <v>1392895.74</v>
      </c>
      <c r="M18" s="81">
        <v>2600875</v>
      </c>
      <c r="N18" s="81">
        <v>2022316.73</v>
      </c>
    </row>
    <row r="19" spans="1:14" hidden="1" x14ac:dyDescent="0.25">
      <c r="A19" s="77" t="s">
        <v>1462</v>
      </c>
      <c r="B19" s="78">
        <v>7084</v>
      </c>
      <c r="C19" s="78">
        <v>300</v>
      </c>
      <c r="D19" s="78">
        <v>72</v>
      </c>
      <c r="E19" s="78">
        <v>0</v>
      </c>
      <c r="F19" s="78">
        <v>0</v>
      </c>
      <c r="G19" s="78">
        <v>0</v>
      </c>
      <c r="H19" s="78">
        <v>0</v>
      </c>
      <c r="I19" s="79">
        <v>817785</v>
      </c>
      <c r="J19" s="79">
        <v>633304.19999999995</v>
      </c>
      <c r="K19" s="79">
        <v>0</v>
      </c>
      <c r="L19" s="79">
        <v>0</v>
      </c>
      <c r="M19" s="79">
        <v>817785</v>
      </c>
      <c r="N19" s="79">
        <v>633304.19999999995</v>
      </c>
    </row>
    <row r="20" spans="1:14" ht="26.25" hidden="1" x14ac:dyDescent="0.25">
      <c r="A20" s="77" t="s">
        <v>1463</v>
      </c>
      <c r="B20" s="80">
        <v>7084</v>
      </c>
      <c r="C20" s="80">
        <v>300</v>
      </c>
      <c r="D20" s="80">
        <v>72</v>
      </c>
      <c r="E20" s="80">
        <v>1</v>
      </c>
      <c r="F20" s="80">
        <v>0</v>
      </c>
      <c r="G20" s="80">
        <v>0</v>
      </c>
      <c r="H20" s="80">
        <v>0</v>
      </c>
      <c r="I20" s="81">
        <v>649290</v>
      </c>
      <c r="J20" s="81">
        <v>508893.42</v>
      </c>
      <c r="K20" s="81">
        <v>0</v>
      </c>
      <c r="L20" s="81">
        <v>0</v>
      </c>
      <c r="M20" s="81">
        <v>649290</v>
      </c>
      <c r="N20" s="81">
        <v>508893.42</v>
      </c>
    </row>
    <row r="21" spans="1:14" hidden="1" x14ac:dyDescent="0.25">
      <c r="A21" s="77" t="s">
        <v>1465</v>
      </c>
      <c r="B21" s="80">
        <v>7084</v>
      </c>
      <c r="C21" s="80">
        <v>300</v>
      </c>
      <c r="D21" s="80">
        <v>72</v>
      </c>
      <c r="E21" s="80">
        <v>2</v>
      </c>
      <c r="F21" s="80">
        <v>0</v>
      </c>
      <c r="G21" s="80">
        <v>0</v>
      </c>
      <c r="H21" s="80">
        <v>0</v>
      </c>
      <c r="I21" s="81">
        <v>161495</v>
      </c>
      <c r="J21" s="81">
        <v>124410.78</v>
      </c>
      <c r="K21" s="81">
        <v>0</v>
      </c>
      <c r="L21" s="81">
        <v>0</v>
      </c>
      <c r="M21" s="81">
        <v>161495</v>
      </c>
      <c r="N21" s="81">
        <v>124410.78</v>
      </c>
    </row>
    <row r="22" spans="1:14" hidden="1" x14ac:dyDescent="0.25">
      <c r="A22" s="77" t="s">
        <v>1464</v>
      </c>
      <c r="B22" s="80">
        <v>7084</v>
      </c>
      <c r="C22" s="80">
        <v>300</v>
      </c>
      <c r="D22" s="80">
        <v>72</v>
      </c>
      <c r="E22" s="80">
        <v>4</v>
      </c>
      <c r="F22" s="80">
        <v>0</v>
      </c>
      <c r="G22" s="80">
        <v>0</v>
      </c>
      <c r="H22" s="80">
        <v>0</v>
      </c>
      <c r="I22" s="81">
        <v>7000</v>
      </c>
      <c r="J22" s="81">
        <v>0</v>
      </c>
      <c r="K22" s="81">
        <v>0</v>
      </c>
      <c r="L22" s="81">
        <v>0</v>
      </c>
      <c r="M22" s="81">
        <v>7000</v>
      </c>
      <c r="N22" s="81">
        <v>0</v>
      </c>
    </row>
    <row r="23" spans="1:14" x14ac:dyDescent="0.25">
      <c r="A23" s="77" t="s">
        <v>1462</v>
      </c>
      <c r="B23" s="78">
        <v>7091</v>
      </c>
      <c r="C23" s="78">
        <v>100</v>
      </c>
      <c r="D23" s="78">
        <v>72</v>
      </c>
      <c r="E23" s="78">
        <v>0</v>
      </c>
      <c r="F23" s="78">
        <v>0</v>
      </c>
      <c r="G23" s="78">
        <v>0</v>
      </c>
      <c r="H23" s="78">
        <v>0</v>
      </c>
      <c r="I23" s="79">
        <v>3365592551.6900001</v>
      </c>
      <c r="J23" s="79">
        <v>3290240447.7600002</v>
      </c>
      <c r="K23" s="79">
        <v>1755765211.78</v>
      </c>
      <c r="L23" s="79">
        <v>1579660180.97</v>
      </c>
      <c r="M23" s="79">
        <v>5121357763.4700003</v>
      </c>
      <c r="N23" s="79">
        <v>4869900628.7299995</v>
      </c>
    </row>
    <row r="24" spans="1:14" ht="26.25" x14ac:dyDescent="0.25">
      <c r="A24" s="77" t="s">
        <v>1463</v>
      </c>
      <c r="B24" s="80">
        <v>7091</v>
      </c>
      <c r="C24" s="80">
        <v>100</v>
      </c>
      <c r="D24" s="80">
        <v>72</v>
      </c>
      <c r="E24" s="80">
        <v>1</v>
      </c>
      <c r="F24" s="80">
        <v>0</v>
      </c>
      <c r="G24" s="80">
        <v>0</v>
      </c>
      <c r="H24" s="80">
        <v>0</v>
      </c>
      <c r="I24" s="81">
        <v>2597454356.6199999</v>
      </c>
      <c r="J24" s="81">
        <v>2586364005.9200001</v>
      </c>
      <c r="K24" s="81">
        <v>18536</v>
      </c>
      <c r="L24" s="81">
        <v>2766.86</v>
      </c>
      <c r="M24" s="81">
        <v>2597472892.6199999</v>
      </c>
      <c r="N24" s="81">
        <v>2586366772.7800002</v>
      </c>
    </row>
    <row r="25" spans="1:14" x14ac:dyDescent="0.25">
      <c r="A25" s="77" t="s">
        <v>1465</v>
      </c>
      <c r="B25" s="80">
        <v>7091</v>
      </c>
      <c r="C25" s="80">
        <v>100</v>
      </c>
      <c r="D25" s="80">
        <v>72</v>
      </c>
      <c r="E25" s="80">
        <v>2</v>
      </c>
      <c r="F25" s="80">
        <v>0</v>
      </c>
      <c r="G25" s="80">
        <v>0</v>
      </c>
      <c r="H25" s="80">
        <v>0</v>
      </c>
      <c r="I25" s="81">
        <v>633874108.07000005</v>
      </c>
      <c r="J25" s="81">
        <v>633176044.94000006</v>
      </c>
      <c r="K25" s="81">
        <v>4634</v>
      </c>
      <c r="L25" s="81">
        <v>699.41</v>
      </c>
      <c r="M25" s="81">
        <v>633878742.07000005</v>
      </c>
      <c r="N25" s="81">
        <v>633176744.35000002</v>
      </c>
    </row>
    <row r="26" spans="1:14" x14ac:dyDescent="0.25">
      <c r="A26" s="77" t="s">
        <v>1464</v>
      </c>
      <c r="B26" s="80">
        <v>7091</v>
      </c>
      <c r="C26" s="80">
        <v>100</v>
      </c>
      <c r="D26" s="80">
        <v>72</v>
      </c>
      <c r="E26" s="80">
        <v>4</v>
      </c>
      <c r="F26" s="80">
        <v>0</v>
      </c>
      <c r="G26" s="80">
        <v>0</v>
      </c>
      <c r="H26" s="80">
        <v>0</v>
      </c>
      <c r="I26" s="81">
        <v>134264087</v>
      </c>
      <c r="J26" s="81">
        <v>70700396.900000006</v>
      </c>
      <c r="K26" s="81">
        <v>1755742041.78</v>
      </c>
      <c r="L26" s="81">
        <v>1579656714.7</v>
      </c>
      <c r="M26" s="81">
        <v>1890006128.78</v>
      </c>
      <c r="N26" s="81">
        <v>1650357111.5999999</v>
      </c>
    </row>
    <row r="27" spans="1:14" hidden="1" x14ac:dyDescent="0.25">
      <c r="A27" s="77" t="s">
        <v>1462</v>
      </c>
      <c r="B27" s="78">
        <v>7091</v>
      </c>
      <c r="C27" s="78">
        <v>100</v>
      </c>
      <c r="D27" s="78">
        <v>251</v>
      </c>
      <c r="E27" s="78">
        <v>0</v>
      </c>
      <c r="F27" s="78">
        <v>0</v>
      </c>
      <c r="G27" s="78">
        <v>0</v>
      </c>
      <c r="H27" s="78">
        <v>0</v>
      </c>
      <c r="I27" s="79">
        <v>16568347.6</v>
      </c>
      <c r="J27" s="79">
        <v>15242422.529999999</v>
      </c>
      <c r="K27" s="79">
        <v>500000</v>
      </c>
      <c r="L27" s="79">
        <v>204000</v>
      </c>
      <c r="M27" s="79">
        <v>17068347.600000001</v>
      </c>
      <c r="N27" s="79">
        <v>15446422.529999999</v>
      </c>
    </row>
    <row r="28" spans="1:14" ht="26.25" hidden="1" x14ac:dyDescent="0.25">
      <c r="A28" s="77" t="s">
        <v>1463</v>
      </c>
      <c r="B28" s="80">
        <v>7091</v>
      </c>
      <c r="C28" s="80">
        <v>100</v>
      </c>
      <c r="D28" s="80">
        <v>251</v>
      </c>
      <c r="E28" s="80">
        <v>1</v>
      </c>
      <c r="F28" s="80">
        <v>0</v>
      </c>
      <c r="G28" s="80">
        <v>0</v>
      </c>
      <c r="H28" s="80">
        <v>0</v>
      </c>
      <c r="I28" s="81">
        <v>10418341</v>
      </c>
      <c r="J28" s="81">
        <v>10362715.08</v>
      </c>
      <c r="K28" s="81">
        <v>0</v>
      </c>
      <c r="L28" s="81">
        <v>0</v>
      </c>
      <c r="M28" s="81">
        <v>10418341</v>
      </c>
      <c r="N28" s="81">
        <v>10362715.08</v>
      </c>
    </row>
    <row r="29" spans="1:14" hidden="1" x14ac:dyDescent="0.25">
      <c r="A29" s="77" t="s">
        <v>1465</v>
      </c>
      <c r="B29" s="80">
        <v>7091</v>
      </c>
      <c r="C29" s="80">
        <v>100</v>
      </c>
      <c r="D29" s="80">
        <v>251</v>
      </c>
      <c r="E29" s="80">
        <v>2</v>
      </c>
      <c r="F29" s="80">
        <v>0</v>
      </c>
      <c r="G29" s="80">
        <v>0</v>
      </c>
      <c r="H29" s="80">
        <v>0</v>
      </c>
      <c r="I29" s="81">
        <v>2524304.6</v>
      </c>
      <c r="J29" s="81">
        <v>2516997.5</v>
      </c>
      <c r="K29" s="81">
        <v>0</v>
      </c>
      <c r="L29" s="81">
        <v>0</v>
      </c>
      <c r="M29" s="81">
        <v>2524304.6</v>
      </c>
      <c r="N29" s="81">
        <v>2516997.5</v>
      </c>
    </row>
    <row r="30" spans="1:14" hidden="1" x14ac:dyDescent="0.25">
      <c r="A30" s="77" t="s">
        <v>1464</v>
      </c>
      <c r="B30" s="80">
        <v>7091</v>
      </c>
      <c r="C30" s="80">
        <v>100</v>
      </c>
      <c r="D30" s="80">
        <v>251</v>
      </c>
      <c r="E30" s="80">
        <v>4</v>
      </c>
      <c r="F30" s="80">
        <v>0</v>
      </c>
      <c r="G30" s="80">
        <v>0</v>
      </c>
      <c r="H30" s="80">
        <v>0</v>
      </c>
      <c r="I30" s="81">
        <v>3625702</v>
      </c>
      <c r="J30" s="81">
        <v>2362709.9500000002</v>
      </c>
      <c r="K30" s="81">
        <v>500000</v>
      </c>
      <c r="L30" s="81">
        <v>204000</v>
      </c>
      <c r="M30" s="81">
        <v>4125702</v>
      </c>
      <c r="N30" s="81">
        <v>2566709.9500000002</v>
      </c>
    </row>
    <row r="31" spans="1:14" hidden="1" x14ac:dyDescent="0.25">
      <c r="A31" s="77" t="s">
        <v>1462</v>
      </c>
      <c r="B31" s="78">
        <v>7092</v>
      </c>
      <c r="C31" s="78">
        <v>100</v>
      </c>
      <c r="D31" s="78">
        <v>72</v>
      </c>
      <c r="E31" s="78">
        <v>0</v>
      </c>
      <c r="F31" s="78">
        <v>0</v>
      </c>
      <c r="G31" s="78">
        <v>0</v>
      </c>
      <c r="H31" s="78">
        <v>0</v>
      </c>
      <c r="I31" s="79">
        <v>20765020507</v>
      </c>
      <c r="J31" s="79">
        <v>20339712285.459999</v>
      </c>
      <c r="K31" s="79">
        <v>1141161866.3099999</v>
      </c>
      <c r="L31" s="79">
        <v>961070713.28999996</v>
      </c>
      <c r="M31" s="79">
        <v>21906182373.310001</v>
      </c>
      <c r="N31" s="79">
        <v>21300782998.75</v>
      </c>
    </row>
    <row r="32" spans="1:14" ht="26.25" hidden="1" x14ac:dyDescent="0.25">
      <c r="A32" s="77" t="s">
        <v>1463</v>
      </c>
      <c r="B32" s="80">
        <v>7092</v>
      </c>
      <c r="C32" s="80">
        <v>100</v>
      </c>
      <c r="D32" s="80">
        <v>72</v>
      </c>
      <c r="E32" s="80">
        <v>1</v>
      </c>
      <c r="F32" s="80">
        <v>0</v>
      </c>
      <c r="G32" s="80">
        <v>0</v>
      </c>
      <c r="H32" s="80">
        <v>0</v>
      </c>
      <c r="I32" s="81">
        <v>15776036112.719999</v>
      </c>
      <c r="J32" s="81">
        <v>15758901439.48</v>
      </c>
      <c r="K32" s="81">
        <v>52138.96</v>
      </c>
      <c r="L32" s="81">
        <v>45585.72</v>
      </c>
      <c r="M32" s="81">
        <v>15776088251.68</v>
      </c>
      <c r="N32" s="81">
        <v>15758947025.200001</v>
      </c>
    </row>
    <row r="33" spans="1:14" hidden="1" x14ac:dyDescent="0.25">
      <c r="A33" s="77" t="s">
        <v>1465</v>
      </c>
      <c r="B33" s="80">
        <v>7092</v>
      </c>
      <c r="C33" s="80">
        <v>100</v>
      </c>
      <c r="D33" s="80">
        <v>72</v>
      </c>
      <c r="E33" s="80">
        <v>2</v>
      </c>
      <c r="F33" s="80">
        <v>0</v>
      </c>
      <c r="G33" s="80">
        <v>0</v>
      </c>
      <c r="H33" s="80">
        <v>0</v>
      </c>
      <c r="I33" s="81">
        <v>3942213281.46</v>
      </c>
      <c r="J33" s="81">
        <v>3940204675.0599999</v>
      </c>
      <c r="K33" s="81">
        <v>21948.240000000002</v>
      </c>
      <c r="L33" s="81">
        <v>18578.62</v>
      </c>
      <c r="M33" s="81">
        <v>3942235229.6999998</v>
      </c>
      <c r="N33" s="81">
        <v>3940223253.6700001</v>
      </c>
    </row>
    <row r="34" spans="1:14" hidden="1" x14ac:dyDescent="0.25">
      <c r="A34" s="77" t="s">
        <v>1464</v>
      </c>
      <c r="B34" s="80">
        <v>7092</v>
      </c>
      <c r="C34" s="80">
        <v>100</v>
      </c>
      <c r="D34" s="80">
        <v>72</v>
      </c>
      <c r="E34" s="80">
        <v>4</v>
      </c>
      <c r="F34" s="80">
        <v>0</v>
      </c>
      <c r="G34" s="80">
        <v>0</v>
      </c>
      <c r="H34" s="80">
        <v>0</v>
      </c>
      <c r="I34" s="81">
        <v>1046771112.8200001</v>
      </c>
      <c r="J34" s="81">
        <v>640606170.91999996</v>
      </c>
      <c r="K34" s="81">
        <v>1141087779.0999999</v>
      </c>
      <c r="L34" s="81">
        <v>961006548.96000004</v>
      </c>
      <c r="M34" s="81">
        <v>2187858891.9299998</v>
      </c>
      <c r="N34" s="81">
        <v>1601612719.8699999</v>
      </c>
    </row>
    <row r="35" spans="1:14" hidden="1" x14ac:dyDescent="0.25">
      <c r="A35" s="77" t="s">
        <v>1462</v>
      </c>
      <c r="B35" s="78">
        <v>7092</v>
      </c>
      <c r="C35" s="78">
        <v>100</v>
      </c>
      <c r="D35" s="78">
        <v>347</v>
      </c>
      <c r="E35" s="78">
        <v>0</v>
      </c>
      <c r="F35" s="78">
        <v>0</v>
      </c>
      <c r="G35" s="78">
        <v>0</v>
      </c>
      <c r="H35" s="78">
        <v>0</v>
      </c>
      <c r="I35" s="79">
        <v>0</v>
      </c>
      <c r="J35" s="79">
        <v>0</v>
      </c>
      <c r="K35" s="79">
        <v>558417547.41999996</v>
      </c>
      <c r="L35" s="79">
        <v>483821309.06</v>
      </c>
      <c r="M35" s="79">
        <v>558417547.41999996</v>
      </c>
      <c r="N35" s="79">
        <v>483821309.06</v>
      </c>
    </row>
    <row r="36" spans="1:14" ht="26.25" hidden="1" x14ac:dyDescent="0.25">
      <c r="A36" s="77" t="s">
        <v>1463</v>
      </c>
      <c r="B36" s="80">
        <v>7092</v>
      </c>
      <c r="C36" s="80">
        <v>100</v>
      </c>
      <c r="D36" s="80">
        <v>347</v>
      </c>
      <c r="E36" s="80">
        <v>1</v>
      </c>
      <c r="F36" s="80">
        <v>0</v>
      </c>
      <c r="G36" s="80">
        <v>0</v>
      </c>
      <c r="H36" s="80">
        <v>0</v>
      </c>
      <c r="I36" s="81">
        <v>0</v>
      </c>
      <c r="J36" s="81">
        <v>0</v>
      </c>
      <c r="K36" s="81">
        <v>391267635.37</v>
      </c>
      <c r="L36" s="81">
        <v>350297472.66000003</v>
      </c>
      <c r="M36" s="81">
        <v>391267635.37</v>
      </c>
      <c r="N36" s="81">
        <v>350297472.66000003</v>
      </c>
    </row>
    <row r="37" spans="1:14" hidden="1" x14ac:dyDescent="0.25">
      <c r="A37" s="77" t="s">
        <v>1465</v>
      </c>
      <c r="B37" s="80">
        <v>7092</v>
      </c>
      <c r="C37" s="80">
        <v>100</v>
      </c>
      <c r="D37" s="80">
        <v>347</v>
      </c>
      <c r="E37" s="80">
        <v>2</v>
      </c>
      <c r="F37" s="80">
        <v>0</v>
      </c>
      <c r="G37" s="80">
        <v>0</v>
      </c>
      <c r="H37" s="80">
        <v>0</v>
      </c>
      <c r="I37" s="81">
        <v>0</v>
      </c>
      <c r="J37" s="81">
        <v>0</v>
      </c>
      <c r="K37" s="81">
        <v>98832705</v>
      </c>
      <c r="L37" s="81">
        <v>88538482.099999994</v>
      </c>
      <c r="M37" s="81">
        <v>98832705</v>
      </c>
      <c r="N37" s="81">
        <v>88538482.099999994</v>
      </c>
    </row>
    <row r="38" spans="1:14" hidden="1" x14ac:dyDescent="0.25">
      <c r="A38" s="77" t="s">
        <v>1464</v>
      </c>
      <c r="B38" s="80">
        <v>7092</v>
      </c>
      <c r="C38" s="80">
        <v>100</v>
      </c>
      <c r="D38" s="80">
        <v>347</v>
      </c>
      <c r="E38" s="80">
        <v>4</v>
      </c>
      <c r="F38" s="80">
        <v>0</v>
      </c>
      <c r="G38" s="80">
        <v>0</v>
      </c>
      <c r="H38" s="80">
        <v>0</v>
      </c>
      <c r="I38" s="81">
        <v>0</v>
      </c>
      <c r="J38" s="81">
        <v>0</v>
      </c>
      <c r="K38" s="81">
        <v>68317207.049999997</v>
      </c>
      <c r="L38" s="81">
        <v>44985354.299999997</v>
      </c>
      <c r="M38" s="81">
        <v>68317207.049999997</v>
      </c>
      <c r="N38" s="81">
        <v>44985354.299999997</v>
      </c>
    </row>
    <row r="39" spans="1:14" hidden="1" x14ac:dyDescent="0.25">
      <c r="A39" s="77" t="s">
        <v>1462</v>
      </c>
      <c r="B39" s="78">
        <v>7092</v>
      </c>
      <c r="C39" s="78">
        <v>200</v>
      </c>
      <c r="D39" s="78">
        <v>72</v>
      </c>
      <c r="E39" s="78">
        <v>0</v>
      </c>
      <c r="F39" s="78">
        <v>0</v>
      </c>
      <c r="G39" s="78">
        <v>0</v>
      </c>
      <c r="H39" s="78">
        <v>0</v>
      </c>
      <c r="I39" s="79">
        <v>0</v>
      </c>
      <c r="J39" s="79">
        <v>0</v>
      </c>
      <c r="K39" s="79">
        <v>91833106</v>
      </c>
      <c r="L39" s="79">
        <v>84795763.870000005</v>
      </c>
      <c r="M39" s="79">
        <v>91833106</v>
      </c>
      <c r="N39" s="79">
        <v>84795763.870000005</v>
      </c>
    </row>
    <row r="40" spans="1:14" ht="26.25" hidden="1" x14ac:dyDescent="0.25">
      <c r="A40" s="77" t="s">
        <v>1463</v>
      </c>
      <c r="B40" s="80">
        <v>7092</v>
      </c>
      <c r="C40" s="80">
        <v>200</v>
      </c>
      <c r="D40" s="80">
        <v>72</v>
      </c>
      <c r="E40" s="80">
        <v>1</v>
      </c>
      <c r="F40" s="80">
        <v>0</v>
      </c>
      <c r="G40" s="80">
        <v>0</v>
      </c>
      <c r="H40" s="80">
        <v>0</v>
      </c>
      <c r="I40" s="81">
        <v>0</v>
      </c>
      <c r="J40" s="81">
        <v>0</v>
      </c>
      <c r="K40" s="81">
        <v>65558904.700000003</v>
      </c>
      <c r="L40" s="81">
        <v>62932618.630000003</v>
      </c>
      <c r="M40" s="81">
        <v>65558904.700000003</v>
      </c>
      <c r="N40" s="81">
        <v>62932618.630000003</v>
      </c>
    </row>
    <row r="41" spans="1:14" hidden="1" x14ac:dyDescent="0.25">
      <c r="A41" s="77" t="s">
        <v>1465</v>
      </c>
      <c r="B41" s="80">
        <v>7092</v>
      </c>
      <c r="C41" s="80">
        <v>200</v>
      </c>
      <c r="D41" s="80">
        <v>72</v>
      </c>
      <c r="E41" s="80">
        <v>2</v>
      </c>
      <c r="F41" s="80">
        <v>0</v>
      </c>
      <c r="G41" s="80">
        <v>0</v>
      </c>
      <c r="H41" s="80">
        <v>0</v>
      </c>
      <c r="I41" s="81">
        <v>0</v>
      </c>
      <c r="J41" s="81">
        <v>0</v>
      </c>
      <c r="K41" s="81">
        <v>16310457.300000001</v>
      </c>
      <c r="L41" s="81">
        <v>15793844.289999999</v>
      </c>
      <c r="M41" s="81">
        <v>16310457.300000001</v>
      </c>
      <c r="N41" s="81">
        <v>15793844.289999999</v>
      </c>
    </row>
    <row r="42" spans="1:14" hidden="1" x14ac:dyDescent="0.25">
      <c r="A42" s="77" t="s">
        <v>1464</v>
      </c>
      <c r="B42" s="80">
        <v>7092</v>
      </c>
      <c r="C42" s="80">
        <v>200</v>
      </c>
      <c r="D42" s="80">
        <v>72</v>
      </c>
      <c r="E42" s="80">
        <v>4</v>
      </c>
      <c r="F42" s="80">
        <v>0</v>
      </c>
      <c r="G42" s="80">
        <v>0</v>
      </c>
      <c r="H42" s="80">
        <v>0</v>
      </c>
      <c r="I42" s="81">
        <v>0</v>
      </c>
      <c r="J42" s="81">
        <v>0</v>
      </c>
      <c r="K42" s="81">
        <v>9963744</v>
      </c>
      <c r="L42" s="81">
        <v>6069300.9500000002</v>
      </c>
      <c r="M42" s="81">
        <v>9963744</v>
      </c>
      <c r="N42" s="81">
        <v>6069300.9500000002</v>
      </c>
    </row>
    <row r="43" spans="1:14" hidden="1" x14ac:dyDescent="0.25">
      <c r="A43" s="77" t="s">
        <v>1462</v>
      </c>
      <c r="B43" s="78">
        <v>7092</v>
      </c>
      <c r="C43" s="78">
        <v>300</v>
      </c>
      <c r="D43" s="78">
        <v>72</v>
      </c>
      <c r="E43" s="78">
        <v>0</v>
      </c>
      <c r="F43" s="78">
        <v>0</v>
      </c>
      <c r="G43" s="78">
        <v>0</v>
      </c>
      <c r="H43" s="78">
        <v>0</v>
      </c>
      <c r="I43" s="79">
        <v>0</v>
      </c>
      <c r="J43" s="79">
        <v>0</v>
      </c>
      <c r="K43" s="79">
        <v>300839746</v>
      </c>
      <c r="L43" s="79">
        <v>261360181.06999999</v>
      </c>
      <c r="M43" s="79">
        <v>300839746</v>
      </c>
      <c r="N43" s="79">
        <v>261360181.06999999</v>
      </c>
    </row>
    <row r="44" spans="1:14" ht="26.25" hidden="1" x14ac:dyDescent="0.25">
      <c r="A44" s="77" t="s">
        <v>1463</v>
      </c>
      <c r="B44" s="80">
        <v>7092</v>
      </c>
      <c r="C44" s="80">
        <v>300</v>
      </c>
      <c r="D44" s="80">
        <v>72</v>
      </c>
      <c r="E44" s="80">
        <v>1</v>
      </c>
      <c r="F44" s="80">
        <v>0</v>
      </c>
      <c r="G44" s="80">
        <v>0</v>
      </c>
      <c r="H44" s="80">
        <v>0</v>
      </c>
      <c r="I44" s="81">
        <v>0</v>
      </c>
      <c r="J44" s="81">
        <v>0</v>
      </c>
      <c r="K44" s="81">
        <v>174499227</v>
      </c>
      <c r="L44" s="81">
        <v>160509317.58000001</v>
      </c>
      <c r="M44" s="81">
        <v>174499227</v>
      </c>
      <c r="N44" s="81">
        <v>160509317.58000001</v>
      </c>
    </row>
    <row r="45" spans="1:14" hidden="1" x14ac:dyDescent="0.25">
      <c r="A45" s="77" t="s">
        <v>1465</v>
      </c>
      <c r="B45" s="80">
        <v>7092</v>
      </c>
      <c r="C45" s="80">
        <v>300</v>
      </c>
      <c r="D45" s="80">
        <v>72</v>
      </c>
      <c r="E45" s="80">
        <v>2</v>
      </c>
      <c r="F45" s="80">
        <v>0</v>
      </c>
      <c r="G45" s="80">
        <v>0</v>
      </c>
      <c r="H45" s="80">
        <v>0</v>
      </c>
      <c r="I45" s="81">
        <v>0</v>
      </c>
      <c r="J45" s="81">
        <v>0</v>
      </c>
      <c r="K45" s="81">
        <v>43316086</v>
      </c>
      <c r="L45" s="81">
        <v>40057756.490000002</v>
      </c>
      <c r="M45" s="81">
        <v>43316086</v>
      </c>
      <c r="N45" s="81">
        <v>40057756.490000002</v>
      </c>
    </row>
    <row r="46" spans="1:14" hidden="1" x14ac:dyDescent="0.25">
      <c r="A46" s="77" t="s">
        <v>1464</v>
      </c>
      <c r="B46" s="80">
        <v>7092</v>
      </c>
      <c r="C46" s="80">
        <v>300</v>
      </c>
      <c r="D46" s="80">
        <v>72</v>
      </c>
      <c r="E46" s="80">
        <v>4</v>
      </c>
      <c r="F46" s="80">
        <v>0</v>
      </c>
      <c r="G46" s="80">
        <v>0</v>
      </c>
      <c r="H46" s="80">
        <v>0</v>
      </c>
      <c r="I46" s="81">
        <v>0</v>
      </c>
      <c r="J46" s="81">
        <v>0</v>
      </c>
      <c r="K46" s="81">
        <v>83024433</v>
      </c>
      <c r="L46" s="81">
        <v>60793106.990000002</v>
      </c>
      <c r="M46" s="81">
        <v>83024433</v>
      </c>
      <c r="N46" s="81">
        <v>60793106.990000002</v>
      </c>
    </row>
    <row r="47" spans="1:14" hidden="1" x14ac:dyDescent="0.25">
      <c r="A47" s="77" t="s">
        <v>1462</v>
      </c>
      <c r="B47" s="78">
        <v>7092</v>
      </c>
      <c r="C47" s="78">
        <v>300</v>
      </c>
      <c r="D47" s="78">
        <v>347</v>
      </c>
      <c r="E47" s="78">
        <v>0</v>
      </c>
      <c r="F47" s="78">
        <v>0</v>
      </c>
      <c r="G47" s="78">
        <v>0</v>
      </c>
      <c r="H47" s="78">
        <v>0</v>
      </c>
      <c r="I47" s="79">
        <v>152071440.69999999</v>
      </c>
      <c r="J47" s="79">
        <v>137563615.31999999</v>
      </c>
      <c r="K47" s="79">
        <v>200032784.72</v>
      </c>
      <c r="L47" s="79">
        <v>177143879.47999999</v>
      </c>
      <c r="M47" s="79">
        <v>352104225.42000002</v>
      </c>
      <c r="N47" s="79">
        <v>314707494.80000001</v>
      </c>
    </row>
    <row r="48" spans="1:14" ht="26.25" hidden="1" x14ac:dyDescent="0.25">
      <c r="A48" s="77" t="s">
        <v>1463</v>
      </c>
      <c r="B48" s="80">
        <v>7092</v>
      </c>
      <c r="C48" s="80">
        <v>300</v>
      </c>
      <c r="D48" s="80">
        <v>347</v>
      </c>
      <c r="E48" s="80">
        <v>1</v>
      </c>
      <c r="F48" s="80">
        <v>0</v>
      </c>
      <c r="G48" s="80">
        <v>0</v>
      </c>
      <c r="H48" s="80">
        <v>0</v>
      </c>
      <c r="I48" s="81">
        <v>74290094.890000001</v>
      </c>
      <c r="J48" s="81">
        <v>71367060.920000002</v>
      </c>
      <c r="K48" s="81">
        <v>107249875.13</v>
      </c>
      <c r="L48" s="81">
        <v>100079363.84999999</v>
      </c>
      <c r="M48" s="81">
        <v>181539970.02000001</v>
      </c>
      <c r="N48" s="81">
        <v>171446424.78</v>
      </c>
    </row>
    <row r="49" spans="1:14" hidden="1" x14ac:dyDescent="0.25">
      <c r="A49" s="77" t="s">
        <v>1465</v>
      </c>
      <c r="B49" s="80">
        <v>7092</v>
      </c>
      <c r="C49" s="80">
        <v>300</v>
      </c>
      <c r="D49" s="80">
        <v>347</v>
      </c>
      <c r="E49" s="80">
        <v>2</v>
      </c>
      <c r="F49" s="80">
        <v>0</v>
      </c>
      <c r="G49" s="80">
        <v>0</v>
      </c>
      <c r="H49" s="80">
        <v>0</v>
      </c>
      <c r="I49" s="81">
        <v>17935852.699999999</v>
      </c>
      <c r="J49" s="81">
        <v>16921492.93</v>
      </c>
      <c r="K49" s="81">
        <v>27051186.719999999</v>
      </c>
      <c r="L49" s="81">
        <v>25298156.629999999</v>
      </c>
      <c r="M49" s="81">
        <v>44987039.420000002</v>
      </c>
      <c r="N49" s="81">
        <v>42219649.560000002</v>
      </c>
    </row>
    <row r="50" spans="1:14" hidden="1" x14ac:dyDescent="0.25">
      <c r="A50" s="77" t="s">
        <v>1464</v>
      </c>
      <c r="B50" s="80">
        <v>7092</v>
      </c>
      <c r="C50" s="80">
        <v>300</v>
      </c>
      <c r="D50" s="80">
        <v>347</v>
      </c>
      <c r="E50" s="80">
        <v>4</v>
      </c>
      <c r="F50" s="80">
        <v>0</v>
      </c>
      <c r="G50" s="80">
        <v>0</v>
      </c>
      <c r="H50" s="80">
        <v>0</v>
      </c>
      <c r="I50" s="81">
        <v>59845493.109999999</v>
      </c>
      <c r="J50" s="81">
        <v>49275061.469999999</v>
      </c>
      <c r="K50" s="81">
        <v>65731722.880000003</v>
      </c>
      <c r="L50" s="81">
        <v>51766358.990000002</v>
      </c>
      <c r="M50" s="81">
        <v>125577215.98999999</v>
      </c>
      <c r="N50" s="81">
        <v>101041420.45</v>
      </c>
    </row>
    <row r="51" spans="1:14" hidden="1" x14ac:dyDescent="0.25">
      <c r="A51" s="77" t="s">
        <v>1462</v>
      </c>
      <c r="B51" s="78">
        <v>7092</v>
      </c>
      <c r="C51" s="78">
        <v>400</v>
      </c>
      <c r="D51" s="78">
        <v>72</v>
      </c>
      <c r="E51" s="78">
        <v>0</v>
      </c>
      <c r="F51" s="78">
        <v>0</v>
      </c>
      <c r="G51" s="78">
        <v>0</v>
      </c>
      <c r="H51" s="78">
        <v>0</v>
      </c>
      <c r="I51" s="79">
        <v>0</v>
      </c>
      <c r="J51" s="79">
        <v>0</v>
      </c>
      <c r="K51" s="79">
        <v>612798208</v>
      </c>
      <c r="L51" s="79">
        <v>578640059.60000002</v>
      </c>
      <c r="M51" s="79">
        <v>612798208</v>
      </c>
      <c r="N51" s="79">
        <v>578640059.60000002</v>
      </c>
    </row>
    <row r="52" spans="1:14" ht="26.25" hidden="1" x14ac:dyDescent="0.25">
      <c r="A52" s="77" t="s">
        <v>1463</v>
      </c>
      <c r="B52" s="80">
        <v>7092</v>
      </c>
      <c r="C52" s="80">
        <v>400</v>
      </c>
      <c r="D52" s="80">
        <v>72</v>
      </c>
      <c r="E52" s="80">
        <v>1</v>
      </c>
      <c r="F52" s="80">
        <v>0</v>
      </c>
      <c r="G52" s="80">
        <v>0</v>
      </c>
      <c r="H52" s="80">
        <v>0</v>
      </c>
      <c r="I52" s="81">
        <v>0</v>
      </c>
      <c r="J52" s="81">
        <v>0</v>
      </c>
      <c r="K52" s="81">
        <v>408818043.24000001</v>
      </c>
      <c r="L52" s="81">
        <v>398717629.81</v>
      </c>
      <c r="M52" s="81">
        <v>408818043.24000001</v>
      </c>
      <c r="N52" s="81">
        <v>398717629.81</v>
      </c>
    </row>
    <row r="53" spans="1:14" hidden="1" x14ac:dyDescent="0.25">
      <c r="A53" s="77" t="s">
        <v>1465</v>
      </c>
      <c r="B53" s="80">
        <v>7092</v>
      </c>
      <c r="C53" s="80">
        <v>400</v>
      </c>
      <c r="D53" s="80">
        <v>72</v>
      </c>
      <c r="E53" s="80">
        <v>2</v>
      </c>
      <c r="F53" s="80">
        <v>0</v>
      </c>
      <c r="G53" s="80">
        <v>0</v>
      </c>
      <c r="H53" s="80">
        <v>0</v>
      </c>
      <c r="I53" s="81">
        <v>0</v>
      </c>
      <c r="J53" s="81">
        <v>0</v>
      </c>
      <c r="K53" s="81">
        <v>103093581.86</v>
      </c>
      <c r="L53" s="81">
        <v>100848285.62</v>
      </c>
      <c r="M53" s="81">
        <v>103093581.86</v>
      </c>
      <c r="N53" s="81">
        <v>100848285.62</v>
      </c>
    </row>
    <row r="54" spans="1:14" hidden="1" x14ac:dyDescent="0.25">
      <c r="A54" s="77" t="s">
        <v>1466</v>
      </c>
      <c r="B54" s="80">
        <v>7092</v>
      </c>
      <c r="C54" s="80">
        <v>400</v>
      </c>
      <c r="D54" s="80">
        <v>72</v>
      </c>
      <c r="E54" s="80">
        <v>3</v>
      </c>
      <c r="F54" s="80">
        <v>0</v>
      </c>
      <c r="G54" s="80">
        <v>0</v>
      </c>
      <c r="H54" s="80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</row>
    <row r="55" spans="1:14" hidden="1" x14ac:dyDescent="0.25">
      <c r="A55" s="77" t="s">
        <v>1464</v>
      </c>
      <c r="B55" s="80">
        <v>7092</v>
      </c>
      <c r="C55" s="80">
        <v>400</v>
      </c>
      <c r="D55" s="80">
        <v>72</v>
      </c>
      <c r="E55" s="80">
        <v>4</v>
      </c>
      <c r="F55" s="80">
        <v>0</v>
      </c>
      <c r="G55" s="80">
        <v>0</v>
      </c>
      <c r="H55" s="80">
        <v>0</v>
      </c>
      <c r="I55" s="81">
        <v>0</v>
      </c>
      <c r="J55" s="81">
        <v>0</v>
      </c>
      <c r="K55" s="81">
        <v>100886582.89</v>
      </c>
      <c r="L55" s="81">
        <v>79074144.170000002</v>
      </c>
      <c r="M55" s="81">
        <v>100886582.89</v>
      </c>
      <c r="N55" s="81">
        <v>79074144.170000002</v>
      </c>
    </row>
    <row r="56" spans="1:14" hidden="1" x14ac:dyDescent="0.25">
      <c r="A56" s="77" t="s">
        <v>1462</v>
      </c>
      <c r="B56" s="78">
        <v>7092</v>
      </c>
      <c r="C56" s="78">
        <v>500</v>
      </c>
      <c r="D56" s="78">
        <v>72</v>
      </c>
      <c r="E56" s="78">
        <v>0</v>
      </c>
      <c r="F56" s="78">
        <v>0</v>
      </c>
      <c r="G56" s="78">
        <v>0</v>
      </c>
      <c r="H56" s="78">
        <v>0</v>
      </c>
      <c r="I56" s="79">
        <v>2616814</v>
      </c>
      <c r="J56" s="79">
        <v>2092127.04</v>
      </c>
      <c r="K56" s="79">
        <v>0</v>
      </c>
      <c r="L56" s="79">
        <v>0</v>
      </c>
      <c r="M56" s="79">
        <v>2616814</v>
      </c>
      <c r="N56" s="79">
        <v>2092127.04</v>
      </c>
    </row>
    <row r="57" spans="1:14" ht="26.25" hidden="1" x14ac:dyDescent="0.25">
      <c r="A57" s="77" t="s">
        <v>1463</v>
      </c>
      <c r="B57" s="80">
        <v>7092</v>
      </c>
      <c r="C57" s="80">
        <v>500</v>
      </c>
      <c r="D57" s="80">
        <v>72</v>
      </c>
      <c r="E57" s="80">
        <v>1</v>
      </c>
      <c r="F57" s="80">
        <v>0</v>
      </c>
      <c r="G57" s="80">
        <v>0</v>
      </c>
      <c r="H57" s="80">
        <v>0</v>
      </c>
      <c r="I57" s="81">
        <v>1565116</v>
      </c>
      <c r="J57" s="81">
        <v>1390254.96</v>
      </c>
      <c r="K57" s="81">
        <v>0</v>
      </c>
      <c r="L57" s="81">
        <v>0</v>
      </c>
      <c r="M57" s="81">
        <v>1565116</v>
      </c>
      <c r="N57" s="81">
        <v>1390254.96</v>
      </c>
    </row>
    <row r="58" spans="1:14" hidden="1" x14ac:dyDescent="0.25">
      <c r="A58" s="77" t="s">
        <v>1465</v>
      </c>
      <c r="B58" s="80">
        <v>7092</v>
      </c>
      <c r="C58" s="80">
        <v>500</v>
      </c>
      <c r="D58" s="80">
        <v>72</v>
      </c>
      <c r="E58" s="80">
        <v>2</v>
      </c>
      <c r="F58" s="80">
        <v>0</v>
      </c>
      <c r="G58" s="80">
        <v>0</v>
      </c>
      <c r="H58" s="80">
        <v>0</v>
      </c>
      <c r="I58" s="81">
        <v>388961</v>
      </c>
      <c r="J58" s="81">
        <v>312743.28000000003</v>
      </c>
      <c r="K58" s="81">
        <v>0</v>
      </c>
      <c r="L58" s="81">
        <v>0</v>
      </c>
      <c r="M58" s="81">
        <v>388961</v>
      </c>
      <c r="N58" s="81">
        <v>312743.28000000003</v>
      </c>
    </row>
    <row r="59" spans="1:14" hidden="1" x14ac:dyDescent="0.25">
      <c r="A59" s="77" t="s">
        <v>1464</v>
      </c>
      <c r="B59" s="80">
        <v>7092</v>
      </c>
      <c r="C59" s="80">
        <v>500</v>
      </c>
      <c r="D59" s="80">
        <v>72</v>
      </c>
      <c r="E59" s="80">
        <v>4</v>
      </c>
      <c r="F59" s="80">
        <v>0</v>
      </c>
      <c r="G59" s="80">
        <v>0</v>
      </c>
      <c r="H59" s="80">
        <v>0</v>
      </c>
      <c r="I59" s="81">
        <v>662737</v>
      </c>
      <c r="J59" s="81">
        <v>389128.81</v>
      </c>
      <c r="K59" s="81">
        <v>0</v>
      </c>
      <c r="L59" s="81">
        <v>0</v>
      </c>
      <c r="M59" s="81">
        <v>662737</v>
      </c>
      <c r="N59" s="81">
        <v>389128.81</v>
      </c>
    </row>
    <row r="60" spans="1:14" hidden="1" x14ac:dyDescent="0.25">
      <c r="A60" s="77" t="s">
        <v>1462</v>
      </c>
      <c r="B60" s="78">
        <v>7092</v>
      </c>
      <c r="C60" s="78">
        <v>900</v>
      </c>
      <c r="D60" s="78">
        <v>72</v>
      </c>
      <c r="E60" s="78">
        <v>0</v>
      </c>
      <c r="F60" s="78">
        <v>0</v>
      </c>
      <c r="G60" s="78">
        <v>0</v>
      </c>
      <c r="H60" s="78">
        <v>0</v>
      </c>
      <c r="I60" s="79">
        <v>0</v>
      </c>
      <c r="J60" s="79">
        <v>0</v>
      </c>
      <c r="K60" s="79">
        <v>1383221</v>
      </c>
      <c r="L60" s="79">
        <v>1255051.4099999999</v>
      </c>
      <c r="M60" s="79">
        <v>1383221</v>
      </c>
      <c r="N60" s="79">
        <v>1255051.4099999999</v>
      </c>
    </row>
    <row r="61" spans="1:14" ht="26.25" hidden="1" x14ac:dyDescent="0.25">
      <c r="A61" s="77" t="s">
        <v>1463</v>
      </c>
      <c r="B61" s="80">
        <v>7092</v>
      </c>
      <c r="C61" s="80">
        <v>900</v>
      </c>
      <c r="D61" s="80">
        <v>72</v>
      </c>
      <c r="E61" s="80">
        <v>1</v>
      </c>
      <c r="F61" s="80">
        <v>0</v>
      </c>
      <c r="G61" s="80">
        <v>0</v>
      </c>
      <c r="H61" s="80">
        <v>0</v>
      </c>
      <c r="I61" s="81">
        <v>0</v>
      </c>
      <c r="J61" s="81">
        <v>0</v>
      </c>
      <c r="K61" s="81">
        <v>795611</v>
      </c>
      <c r="L61" s="81">
        <v>698613.58</v>
      </c>
      <c r="M61" s="81">
        <v>795611</v>
      </c>
      <c r="N61" s="81">
        <v>698613.58</v>
      </c>
    </row>
    <row r="62" spans="1:14" hidden="1" x14ac:dyDescent="0.25">
      <c r="A62" s="77" t="s">
        <v>1465</v>
      </c>
      <c r="B62" s="80">
        <v>7092</v>
      </c>
      <c r="C62" s="80">
        <v>900</v>
      </c>
      <c r="D62" s="80">
        <v>72</v>
      </c>
      <c r="E62" s="80">
        <v>2</v>
      </c>
      <c r="F62" s="80">
        <v>0</v>
      </c>
      <c r="G62" s="80">
        <v>0</v>
      </c>
      <c r="H62" s="80">
        <v>0</v>
      </c>
      <c r="I62" s="81">
        <v>0</v>
      </c>
      <c r="J62" s="81">
        <v>0</v>
      </c>
      <c r="K62" s="81">
        <v>199091</v>
      </c>
      <c r="L62" s="81">
        <v>167940.38</v>
      </c>
      <c r="M62" s="81">
        <v>199091</v>
      </c>
      <c r="N62" s="81">
        <v>167940.38</v>
      </c>
    </row>
    <row r="63" spans="1:14" hidden="1" x14ac:dyDescent="0.25">
      <c r="A63" s="77" t="s">
        <v>1464</v>
      </c>
      <c r="B63" s="80">
        <v>7092</v>
      </c>
      <c r="C63" s="80">
        <v>900</v>
      </c>
      <c r="D63" s="80">
        <v>72</v>
      </c>
      <c r="E63" s="80">
        <v>4</v>
      </c>
      <c r="F63" s="80">
        <v>0</v>
      </c>
      <c r="G63" s="80">
        <v>0</v>
      </c>
      <c r="H63" s="80">
        <v>0</v>
      </c>
      <c r="I63" s="81">
        <v>0</v>
      </c>
      <c r="J63" s="81">
        <v>0</v>
      </c>
      <c r="K63" s="81">
        <v>388519</v>
      </c>
      <c r="L63" s="81">
        <v>388497.45</v>
      </c>
      <c r="M63" s="81">
        <v>388519</v>
      </c>
      <c r="N63" s="81">
        <v>388497.45</v>
      </c>
    </row>
    <row r="64" spans="1:14" hidden="1" x14ac:dyDescent="0.25">
      <c r="A64" s="77" t="s">
        <v>1462</v>
      </c>
      <c r="B64" s="78">
        <v>7092</v>
      </c>
      <c r="C64" s="78">
        <v>902</v>
      </c>
      <c r="D64" s="78">
        <v>72</v>
      </c>
      <c r="E64" s="78">
        <v>0</v>
      </c>
      <c r="F64" s="78">
        <v>0</v>
      </c>
      <c r="G64" s="78">
        <v>0</v>
      </c>
      <c r="H64" s="78">
        <v>0</v>
      </c>
      <c r="I64" s="79">
        <v>0</v>
      </c>
      <c r="J64" s="79">
        <v>0</v>
      </c>
      <c r="K64" s="79">
        <v>1383221</v>
      </c>
      <c r="L64" s="79">
        <v>1255051.4099999999</v>
      </c>
      <c r="M64" s="79">
        <v>1383221</v>
      </c>
      <c r="N64" s="79">
        <v>1255051.4099999999</v>
      </c>
    </row>
    <row r="65" spans="1:14" ht="26.25" hidden="1" x14ac:dyDescent="0.25">
      <c r="A65" s="77" t="s">
        <v>1463</v>
      </c>
      <c r="B65" s="80">
        <v>7092</v>
      </c>
      <c r="C65" s="80">
        <v>902</v>
      </c>
      <c r="D65" s="80">
        <v>72</v>
      </c>
      <c r="E65" s="80">
        <v>1</v>
      </c>
      <c r="F65" s="80">
        <v>0</v>
      </c>
      <c r="G65" s="80">
        <v>0</v>
      </c>
      <c r="H65" s="80">
        <v>0</v>
      </c>
      <c r="I65" s="81">
        <v>0</v>
      </c>
      <c r="J65" s="81">
        <v>0</v>
      </c>
      <c r="K65" s="81">
        <v>795611</v>
      </c>
      <c r="L65" s="81">
        <v>698613.58</v>
      </c>
      <c r="M65" s="81">
        <v>795611</v>
      </c>
      <c r="N65" s="81">
        <v>698613.58</v>
      </c>
    </row>
    <row r="66" spans="1:14" hidden="1" x14ac:dyDescent="0.25">
      <c r="A66" s="77" t="s">
        <v>1465</v>
      </c>
      <c r="B66" s="80">
        <v>7092</v>
      </c>
      <c r="C66" s="80">
        <v>902</v>
      </c>
      <c r="D66" s="80">
        <v>72</v>
      </c>
      <c r="E66" s="80">
        <v>2</v>
      </c>
      <c r="F66" s="80">
        <v>0</v>
      </c>
      <c r="G66" s="80">
        <v>0</v>
      </c>
      <c r="H66" s="80">
        <v>0</v>
      </c>
      <c r="I66" s="81">
        <v>0</v>
      </c>
      <c r="J66" s="81">
        <v>0</v>
      </c>
      <c r="K66" s="81">
        <v>199091</v>
      </c>
      <c r="L66" s="81">
        <v>167940.38</v>
      </c>
      <c r="M66" s="81">
        <v>199091</v>
      </c>
      <c r="N66" s="81">
        <v>167940.38</v>
      </c>
    </row>
    <row r="67" spans="1:14" hidden="1" x14ac:dyDescent="0.25">
      <c r="A67" s="77" t="s">
        <v>1464</v>
      </c>
      <c r="B67" s="80">
        <v>7092</v>
      </c>
      <c r="C67" s="80">
        <v>902</v>
      </c>
      <c r="D67" s="80">
        <v>72</v>
      </c>
      <c r="E67" s="80">
        <v>4</v>
      </c>
      <c r="F67" s="80">
        <v>0</v>
      </c>
      <c r="G67" s="80">
        <v>0</v>
      </c>
      <c r="H67" s="80">
        <v>0</v>
      </c>
      <c r="I67" s="81">
        <v>0</v>
      </c>
      <c r="J67" s="81">
        <v>0</v>
      </c>
      <c r="K67" s="81">
        <v>388519</v>
      </c>
      <c r="L67" s="81">
        <v>388497.45</v>
      </c>
      <c r="M67" s="81">
        <v>388519</v>
      </c>
      <c r="N67" s="81">
        <v>388497.45</v>
      </c>
    </row>
    <row r="68" spans="1:14" hidden="1" x14ac:dyDescent="0.25">
      <c r="A68" s="77" t="s">
        <v>1462</v>
      </c>
      <c r="B68" s="78">
        <v>7094</v>
      </c>
      <c r="C68" s="78">
        <v>100</v>
      </c>
      <c r="D68" s="78">
        <v>72</v>
      </c>
      <c r="E68" s="78">
        <v>0</v>
      </c>
      <c r="F68" s="78">
        <v>0</v>
      </c>
      <c r="G68" s="78">
        <v>0</v>
      </c>
      <c r="H68" s="78">
        <v>0</v>
      </c>
      <c r="I68" s="79">
        <v>42224094.299999997</v>
      </c>
      <c r="J68" s="79">
        <v>35529037.369999997</v>
      </c>
      <c r="K68" s="79">
        <v>0</v>
      </c>
      <c r="L68" s="79">
        <v>0</v>
      </c>
      <c r="M68" s="79">
        <v>42224094.299999997</v>
      </c>
      <c r="N68" s="79">
        <v>35529037.369999997</v>
      </c>
    </row>
    <row r="69" spans="1:14" ht="26.25" hidden="1" x14ac:dyDescent="0.25">
      <c r="A69" s="77" t="s">
        <v>1463</v>
      </c>
      <c r="B69" s="80">
        <v>7094</v>
      </c>
      <c r="C69" s="80">
        <v>100</v>
      </c>
      <c r="D69" s="80">
        <v>72</v>
      </c>
      <c r="E69" s="80">
        <v>1</v>
      </c>
      <c r="F69" s="80">
        <v>0</v>
      </c>
      <c r="G69" s="80">
        <v>0</v>
      </c>
      <c r="H69" s="80">
        <v>0</v>
      </c>
      <c r="I69" s="81">
        <v>28760249</v>
      </c>
      <c r="J69" s="81">
        <v>23587251.43</v>
      </c>
      <c r="K69" s="81">
        <v>0</v>
      </c>
      <c r="L69" s="81">
        <v>0</v>
      </c>
      <c r="M69" s="81">
        <v>28760249</v>
      </c>
      <c r="N69" s="81">
        <v>23587251.43</v>
      </c>
    </row>
    <row r="70" spans="1:14" hidden="1" x14ac:dyDescent="0.25">
      <c r="A70" s="77" t="s">
        <v>1465</v>
      </c>
      <c r="B70" s="80">
        <v>7094</v>
      </c>
      <c r="C70" s="80">
        <v>100</v>
      </c>
      <c r="D70" s="80">
        <v>72</v>
      </c>
      <c r="E70" s="80">
        <v>2</v>
      </c>
      <c r="F70" s="80">
        <v>0</v>
      </c>
      <c r="G70" s="80">
        <v>0</v>
      </c>
      <c r="H70" s="80">
        <v>0</v>
      </c>
      <c r="I70" s="81">
        <v>1383952</v>
      </c>
      <c r="J70" s="81">
        <v>1152269.3</v>
      </c>
      <c r="K70" s="81">
        <v>0</v>
      </c>
      <c r="L70" s="81">
        <v>0</v>
      </c>
      <c r="M70" s="81">
        <v>1383952</v>
      </c>
      <c r="N70" s="81">
        <v>1152269.3</v>
      </c>
    </row>
    <row r="71" spans="1:14" hidden="1" x14ac:dyDescent="0.25">
      <c r="A71" s="77" t="s">
        <v>1464</v>
      </c>
      <c r="B71" s="80">
        <v>7094</v>
      </c>
      <c r="C71" s="80">
        <v>100</v>
      </c>
      <c r="D71" s="80">
        <v>72</v>
      </c>
      <c r="E71" s="80">
        <v>4</v>
      </c>
      <c r="F71" s="80">
        <v>0</v>
      </c>
      <c r="G71" s="80">
        <v>0</v>
      </c>
      <c r="H71" s="80">
        <v>0</v>
      </c>
      <c r="I71" s="81">
        <v>12079893.300000001</v>
      </c>
      <c r="J71" s="81">
        <v>10789516.640000001</v>
      </c>
      <c r="K71" s="81">
        <v>0</v>
      </c>
      <c r="L71" s="81">
        <v>0</v>
      </c>
      <c r="M71" s="81">
        <v>12079893.300000001</v>
      </c>
      <c r="N71" s="81">
        <v>10789516.640000001</v>
      </c>
    </row>
    <row r="72" spans="1:14" hidden="1" x14ac:dyDescent="0.25">
      <c r="A72" s="77" t="s">
        <v>1462</v>
      </c>
      <c r="B72" s="78">
        <v>7094</v>
      </c>
      <c r="C72" s="78">
        <v>100</v>
      </c>
      <c r="D72" s="78">
        <v>347</v>
      </c>
      <c r="E72" s="78">
        <v>0</v>
      </c>
      <c r="F72" s="78">
        <v>0</v>
      </c>
      <c r="G72" s="78">
        <v>0</v>
      </c>
      <c r="H72" s="78">
        <v>0</v>
      </c>
      <c r="I72" s="79">
        <v>13071400</v>
      </c>
      <c r="J72" s="79">
        <v>11700380</v>
      </c>
      <c r="K72" s="79">
        <v>0</v>
      </c>
      <c r="L72" s="79">
        <v>0</v>
      </c>
      <c r="M72" s="79">
        <v>13071400</v>
      </c>
      <c r="N72" s="79">
        <v>11700380</v>
      </c>
    </row>
    <row r="73" spans="1:14" hidden="1" x14ac:dyDescent="0.25">
      <c r="A73" s="77" t="s">
        <v>1464</v>
      </c>
      <c r="B73" s="80">
        <v>7094</v>
      </c>
      <c r="C73" s="80">
        <v>100</v>
      </c>
      <c r="D73" s="80">
        <v>347</v>
      </c>
      <c r="E73" s="80">
        <v>4</v>
      </c>
      <c r="F73" s="80">
        <v>0</v>
      </c>
      <c r="G73" s="80">
        <v>0</v>
      </c>
      <c r="H73" s="80">
        <v>0</v>
      </c>
      <c r="I73" s="81">
        <v>13071400</v>
      </c>
      <c r="J73" s="81">
        <v>11700380</v>
      </c>
      <c r="K73" s="81">
        <v>0</v>
      </c>
      <c r="L73" s="81">
        <v>0</v>
      </c>
      <c r="M73" s="81">
        <v>13071400</v>
      </c>
      <c r="N73" s="81">
        <v>11700380</v>
      </c>
    </row>
    <row r="74" spans="1:14" hidden="1" x14ac:dyDescent="0.25">
      <c r="A74" s="77" t="s">
        <v>1462</v>
      </c>
      <c r="B74" s="78">
        <v>7096</v>
      </c>
      <c r="C74" s="78">
        <v>100</v>
      </c>
      <c r="D74" s="78">
        <v>72</v>
      </c>
      <c r="E74" s="78">
        <v>0</v>
      </c>
      <c r="F74" s="78">
        <v>0</v>
      </c>
      <c r="G74" s="78">
        <v>0</v>
      </c>
      <c r="H74" s="78">
        <v>0</v>
      </c>
      <c r="I74" s="79">
        <v>12766370</v>
      </c>
      <c r="J74" s="79">
        <v>9223333.3699999992</v>
      </c>
      <c r="K74" s="79">
        <v>223628340.03999999</v>
      </c>
      <c r="L74" s="79">
        <v>201091950.62</v>
      </c>
      <c r="M74" s="79">
        <v>236394710.03999999</v>
      </c>
      <c r="N74" s="79">
        <v>210315283.99000001</v>
      </c>
    </row>
    <row r="75" spans="1:14" ht="26.25" hidden="1" x14ac:dyDescent="0.25">
      <c r="A75" s="77" t="s">
        <v>1463</v>
      </c>
      <c r="B75" s="80">
        <v>7096</v>
      </c>
      <c r="C75" s="80">
        <v>100</v>
      </c>
      <c r="D75" s="80">
        <v>72</v>
      </c>
      <c r="E75" s="80">
        <v>1</v>
      </c>
      <c r="F75" s="80">
        <v>0</v>
      </c>
      <c r="G75" s="80">
        <v>0</v>
      </c>
      <c r="H75" s="80">
        <v>0</v>
      </c>
      <c r="I75" s="81">
        <v>2063335.5</v>
      </c>
      <c r="J75" s="81">
        <v>2004018.73</v>
      </c>
      <c r="K75" s="81">
        <v>157713028.52000001</v>
      </c>
      <c r="L75" s="81">
        <v>150543016.06</v>
      </c>
      <c r="M75" s="81">
        <v>159776364.02000001</v>
      </c>
      <c r="N75" s="81">
        <v>152547034.78999999</v>
      </c>
    </row>
    <row r="76" spans="1:14" hidden="1" x14ac:dyDescent="0.25">
      <c r="A76" s="77" t="s">
        <v>1465</v>
      </c>
      <c r="B76" s="80">
        <v>7096</v>
      </c>
      <c r="C76" s="80">
        <v>100</v>
      </c>
      <c r="D76" s="80">
        <v>72</v>
      </c>
      <c r="E76" s="80">
        <v>2</v>
      </c>
      <c r="F76" s="80">
        <v>0</v>
      </c>
      <c r="G76" s="80">
        <v>0</v>
      </c>
      <c r="H76" s="80">
        <v>0</v>
      </c>
      <c r="I76" s="81">
        <v>670343.19999999995</v>
      </c>
      <c r="J76" s="81">
        <v>495854.37</v>
      </c>
      <c r="K76" s="81">
        <v>38761686.409999996</v>
      </c>
      <c r="L76" s="81">
        <v>37071719.939999998</v>
      </c>
      <c r="M76" s="81">
        <v>39432029.609999999</v>
      </c>
      <c r="N76" s="81">
        <v>37567574.32</v>
      </c>
    </row>
    <row r="77" spans="1:14" hidden="1" x14ac:dyDescent="0.25">
      <c r="A77" s="77" t="s">
        <v>1464</v>
      </c>
      <c r="B77" s="80">
        <v>7096</v>
      </c>
      <c r="C77" s="80">
        <v>100</v>
      </c>
      <c r="D77" s="80">
        <v>72</v>
      </c>
      <c r="E77" s="80">
        <v>4</v>
      </c>
      <c r="F77" s="80">
        <v>0</v>
      </c>
      <c r="G77" s="80">
        <v>0</v>
      </c>
      <c r="H77" s="80">
        <v>0</v>
      </c>
      <c r="I77" s="81">
        <v>10032691.300000001</v>
      </c>
      <c r="J77" s="81">
        <v>6723460.2699999996</v>
      </c>
      <c r="K77" s="81">
        <v>27153625.109999999</v>
      </c>
      <c r="L77" s="81">
        <v>13477214.619999999</v>
      </c>
      <c r="M77" s="81">
        <v>37186316.409999996</v>
      </c>
      <c r="N77" s="81">
        <v>20200674.890000001</v>
      </c>
    </row>
    <row r="78" spans="1:14" hidden="1" x14ac:dyDescent="0.25">
      <c r="A78" s="77" t="s">
        <v>1462</v>
      </c>
      <c r="B78" s="78">
        <v>7096</v>
      </c>
      <c r="C78" s="78">
        <v>200</v>
      </c>
      <c r="D78" s="78">
        <v>72</v>
      </c>
      <c r="E78" s="78">
        <v>0</v>
      </c>
      <c r="F78" s="78">
        <v>0</v>
      </c>
      <c r="G78" s="78">
        <v>0</v>
      </c>
      <c r="H78" s="78">
        <v>0</v>
      </c>
      <c r="I78" s="79">
        <v>106727905.39</v>
      </c>
      <c r="J78" s="79">
        <v>75340053.420000002</v>
      </c>
      <c r="K78" s="79">
        <v>0</v>
      </c>
      <c r="L78" s="79">
        <v>0</v>
      </c>
      <c r="M78" s="79">
        <v>106727905.39</v>
      </c>
      <c r="N78" s="79">
        <v>75340053.420000002</v>
      </c>
    </row>
    <row r="79" spans="1:14" ht="26.25" hidden="1" x14ac:dyDescent="0.25">
      <c r="A79" s="77" t="s">
        <v>1463</v>
      </c>
      <c r="B79" s="80">
        <v>7096</v>
      </c>
      <c r="C79" s="80">
        <v>200</v>
      </c>
      <c r="D79" s="80">
        <v>72</v>
      </c>
      <c r="E79" s="80">
        <v>1</v>
      </c>
      <c r="F79" s="80">
        <v>0</v>
      </c>
      <c r="G79" s="80">
        <v>0</v>
      </c>
      <c r="H79" s="80">
        <v>0</v>
      </c>
      <c r="I79" s="81">
        <v>60101757.439999998</v>
      </c>
      <c r="J79" s="81">
        <v>49146753.619999997</v>
      </c>
      <c r="K79" s="81">
        <v>0</v>
      </c>
      <c r="L79" s="81">
        <v>0</v>
      </c>
      <c r="M79" s="81">
        <v>60101757.439999998</v>
      </c>
      <c r="N79" s="81">
        <v>49146753.619999997</v>
      </c>
    </row>
    <row r="80" spans="1:14" hidden="1" x14ac:dyDescent="0.25">
      <c r="A80" s="77" t="s">
        <v>1465</v>
      </c>
      <c r="B80" s="80">
        <v>7096</v>
      </c>
      <c r="C80" s="80">
        <v>200</v>
      </c>
      <c r="D80" s="80">
        <v>72</v>
      </c>
      <c r="E80" s="80">
        <v>2</v>
      </c>
      <c r="F80" s="80">
        <v>0</v>
      </c>
      <c r="G80" s="80">
        <v>0</v>
      </c>
      <c r="H80" s="80">
        <v>0</v>
      </c>
      <c r="I80" s="81">
        <v>14514171.949999999</v>
      </c>
      <c r="J80" s="81">
        <v>10918227.119999999</v>
      </c>
      <c r="K80" s="81">
        <v>0</v>
      </c>
      <c r="L80" s="81">
        <v>0</v>
      </c>
      <c r="M80" s="81">
        <v>14514171.949999999</v>
      </c>
      <c r="N80" s="81">
        <v>10918227.119999999</v>
      </c>
    </row>
    <row r="81" spans="1:14" hidden="1" x14ac:dyDescent="0.25">
      <c r="A81" s="77" t="s">
        <v>1464</v>
      </c>
      <c r="B81" s="80">
        <v>7096</v>
      </c>
      <c r="C81" s="80">
        <v>200</v>
      </c>
      <c r="D81" s="80">
        <v>72</v>
      </c>
      <c r="E81" s="80">
        <v>4</v>
      </c>
      <c r="F81" s="80">
        <v>0</v>
      </c>
      <c r="G81" s="80">
        <v>0</v>
      </c>
      <c r="H81" s="80">
        <v>0</v>
      </c>
      <c r="I81" s="81">
        <v>32111976</v>
      </c>
      <c r="J81" s="81">
        <v>15275072.68</v>
      </c>
      <c r="K81" s="81">
        <v>0</v>
      </c>
      <c r="L81" s="81">
        <v>0</v>
      </c>
      <c r="M81" s="81">
        <v>32111976</v>
      </c>
      <c r="N81" s="81">
        <v>15275072.68</v>
      </c>
    </row>
    <row r="82" spans="1:14" hidden="1" x14ac:dyDescent="0.25">
      <c r="A82" s="77" t="s">
        <v>1462</v>
      </c>
      <c r="B82" s="78">
        <v>7096</v>
      </c>
      <c r="C82" s="78">
        <v>300</v>
      </c>
      <c r="D82" s="78">
        <v>72</v>
      </c>
      <c r="E82" s="78">
        <v>0</v>
      </c>
      <c r="F82" s="78">
        <v>0</v>
      </c>
      <c r="G82" s="78">
        <v>0</v>
      </c>
      <c r="H82" s="78">
        <v>0</v>
      </c>
      <c r="I82" s="79">
        <v>72515226.900000006</v>
      </c>
      <c r="J82" s="79">
        <v>71807385.879999995</v>
      </c>
      <c r="K82" s="79">
        <v>543624577.73000002</v>
      </c>
      <c r="L82" s="79">
        <v>512916857.98000002</v>
      </c>
      <c r="M82" s="79">
        <v>616139804.63</v>
      </c>
      <c r="N82" s="79">
        <v>584724243.86000001</v>
      </c>
    </row>
    <row r="83" spans="1:14" ht="26.25" hidden="1" x14ac:dyDescent="0.25">
      <c r="A83" s="77" t="s">
        <v>1463</v>
      </c>
      <c r="B83" s="80">
        <v>7096</v>
      </c>
      <c r="C83" s="80">
        <v>300</v>
      </c>
      <c r="D83" s="80">
        <v>72</v>
      </c>
      <c r="E83" s="80">
        <v>1</v>
      </c>
      <c r="F83" s="80">
        <v>0</v>
      </c>
      <c r="G83" s="80">
        <v>0</v>
      </c>
      <c r="H83" s="80">
        <v>0</v>
      </c>
      <c r="I83" s="81">
        <v>2259000</v>
      </c>
      <c r="J83" s="81">
        <v>2142012.25</v>
      </c>
      <c r="K83" s="81">
        <v>285305787.42000002</v>
      </c>
      <c r="L83" s="81">
        <v>276238478.85000002</v>
      </c>
      <c r="M83" s="81">
        <v>287564787.42000002</v>
      </c>
      <c r="N83" s="81">
        <v>278380491.10000002</v>
      </c>
    </row>
    <row r="84" spans="1:14" hidden="1" x14ac:dyDescent="0.25">
      <c r="A84" s="77" t="s">
        <v>1465</v>
      </c>
      <c r="B84" s="80">
        <v>7096</v>
      </c>
      <c r="C84" s="80">
        <v>300</v>
      </c>
      <c r="D84" s="80">
        <v>72</v>
      </c>
      <c r="E84" s="80">
        <v>2</v>
      </c>
      <c r="F84" s="80">
        <v>0</v>
      </c>
      <c r="G84" s="80">
        <v>0</v>
      </c>
      <c r="H84" s="80">
        <v>0</v>
      </c>
      <c r="I84" s="81">
        <v>641025</v>
      </c>
      <c r="J84" s="81">
        <v>504233.14</v>
      </c>
      <c r="K84" s="81">
        <v>70504311.25</v>
      </c>
      <c r="L84" s="81">
        <v>68026601.260000005</v>
      </c>
      <c r="M84" s="81">
        <v>71145336.25</v>
      </c>
      <c r="N84" s="81">
        <v>68530834.400000006</v>
      </c>
    </row>
    <row r="85" spans="1:14" hidden="1" x14ac:dyDescent="0.25">
      <c r="A85" s="77" t="s">
        <v>1464</v>
      </c>
      <c r="B85" s="80">
        <v>7096</v>
      </c>
      <c r="C85" s="80">
        <v>300</v>
      </c>
      <c r="D85" s="80">
        <v>72</v>
      </c>
      <c r="E85" s="80">
        <v>4</v>
      </c>
      <c r="F85" s="80">
        <v>0</v>
      </c>
      <c r="G85" s="80">
        <v>0</v>
      </c>
      <c r="H85" s="80">
        <v>0</v>
      </c>
      <c r="I85" s="81">
        <v>69615201.900000006</v>
      </c>
      <c r="J85" s="81">
        <v>69161140.489999995</v>
      </c>
      <c r="K85" s="81">
        <v>187814479.06999999</v>
      </c>
      <c r="L85" s="81">
        <v>168651777.87</v>
      </c>
      <c r="M85" s="81">
        <v>257429680.97</v>
      </c>
      <c r="N85" s="81">
        <v>237812918.36000001</v>
      </c>
    </row>
    <row r="86" spans="1:14" hidden="1" x14ac:dyDescent="0.25">
      <c r="A86" s="77" t="s">
        <v>1462</v>
      </c>
      <c r="B86" s="78">
        <v>7096</v>
      </c>
      <c r="C86" s="78">
        <v>300</v>
      </c>
      <c r="D86" s="78">
        <v>347</v>
      </c>
      <c r="E86" s="78">
        <v>0</v>
      </c>
      <c r="F86" s="78">
        <v>0</v>
      </c>
      <c r="G86" s="78">
        <v>0</v>
      </c>
      <c r="H86" s="78">
        <v>0</v>
      </c>
      <c r="I86" s="79">
        <v>1942194.6</v>
      </c>
      <c r="J86" s="79">
        <v>1385967.13</v>
      </c>
      <c r="K86" s="79">
        <v>0</v>
      </c>
      <c r="L86" s="79">
        <v>0</v>
      </c>
      <c r="M86" s="79">
        <v>1942194.6</v>
      </c>
      <c r="N86" s="79">
        <v>1385967.13</v>
      </c>
    </row>
    <row r="87" spans="1:14" ht="26.25" hidden="1" x14ac:dyDescent="0.25">
      <c r="A87" s="77" t="s">
        <v>1463</v>
      </c>
      <c r="B87" s="80">
        <v>7096</v>
      </c>
      <c r="C87" s="80">
        <v>300</v>
      </c>
      <c r="D87" s="80">
        <v>347</v>
      </c>
      <c r="E87" s="80">
        <v>1</v>
      </c>
      <c r="F87" s="80">
        <v>0</v>
      </c>
      <c r="G87" s="80">
        <v>0</v>
      </c>
      <c r="H87" s="80">
        <v>0</v>
      </c>
      <c r="I87" s="81">
        <v>925458</v>
      </c>
      <c r="J87" s="81">
        <v>811019.11</v>
      </c>
      <c r="K87" s="81">
        <v>0</v>
      </c>
      <c r="L87" s="81">
        <v>0</v>
      </c>
      <c r="M87" s="81">
        <v>925458</v>
      </c>
      <c r="N87" s="81">
        <v>811019.11</v>
      </c>
    </row>
    <row r="88" spans="1:14" hidden="1" x14ac:dyDescent="0.25">
      <c r="A88" s="77" t="s">
        <v>1465</v>
      </c>
      <c r="B88" s="80">
        <v>7096</v>
      </c>
      <c r="C88" s="80">
        <v>300</v>
      </c>
      <c r="D88" s="80">
        <v>347</v>
      </c>
      <c r="E88" s="80">
        <v>2</v>
      </c>
      <c r="F88" s="80">
        <v>0</v>
      </c>
      <c r="G88" s="80">
        <v>0</v>
      </c>
      <c r="H88" s="80">
        <v>0</v>
      </c>
      <c r="I88" s="81">
        <v>230250</v>
      </c>
      <c r="J88" s="81">
        <v>202754.78</v>
      </c>
      <c r="K88" s="81">
        <v>0</v>
      </c>
      <c r="L88" s="81">
        <v>0</v>
      </c>
      <c r="M88" s="81">
        <v>230250</v>
      </c>
      <c r="N88" s="81">
        <v>202754.78</v>
      </c>
    </row>
    <row r="89" spans="1:14" hidden="1" x14ac:dyDescent="0.25">
      <c r="A89" s="77" t="s">
        <v>1464</v>
      </c>
      <c r="B89" s="80">
        <v>7096</v>
      </c>
      <c r="C89" s="80">
        <v>300</v>
      </c>
      <c r="D89" s="80">
        <v>347</v>
      </c>
      <c r="E89" s="80">
        <v>4</v>
      </c>
      <c r="F89" s="80">
        <v>0</v>
      </c>
      <c r="G89" s="80">
        <v>0</v>
      </c>
      <c r="H89" s="80">
        <v>0</v>
      </c>
      <c r="I89" s="81">
        <v>786486.6</v>
      </c>
      <c r="J89" s="81">
        <v>372193.24</v>
      </c>
      <c r="K89" s="81">
        <v>0</v>
      </c>
      <c r="L89" s="81">
        <v>0</v>
      </c>
      <c r="M89" s="81">
        <v>786486.6</v>
      </c>
      <c r="N89" s="81">
        <v>372193.24</v>
      </c>
    </row>
    <row r="90" spans="1:14" hidden="1" x14ac:dyDescent="0.25">
      <c r="A90" s="77" t="s">
        <v>1462</v>
      </c>
      <c r="B90" s="78">
        <v>7096</v>
      </c>
      <c r="C90" s="78">
        <v>500</v>
      </c>
      <c r="D90" s="78">
        <v>72</v>
      </c>
      <c r="E90" s="78">
        <v>0</v>
      </c>
      <c r="F90" s="78">
        <v>0</v>
      </c>
      <c r="G90" s="78">
        <v>0</v>
      </c>
      <c r="H90" s="78">
        <v>0</v>
      </c>
      <c r="I90" s="79">
        <v>108000000</v>
      </c>
      <c r="J90" s="79">
        <v>0</v>
      </c>
      <c r="K90" s="79">
        <v>0</v>
      </c>
      <c r="L90" s="79">
        <v>0</v>
      </c>
      <c r="M90" s="79">
        <v>108000000</v>
      </c>
      <c r="N90" s="79">
        <v>0</v>
      </c>
    </row>
    <row r="91" spans="1:14" hidden="1" x14ac:dyDescent="0.25">
      <c r="A91" s="77" t="s">
        <v>1464</v>
      </c>
      <c r="B91" s="80">
        <v>7096</v>
      </c>
      <c r="C91" s="80">
        <v>500</v>
      </c>
      <c r="D91" s="80">
        <v>72</v>
      </c>
      <c r="E91" s="80">
        <v>4</v>
      </c>
      <c r="F91" s="80">
        <v>0</v>
      </c>
      <c r="G91" s="80">
        <v>0</v>
      </c>
      <c r="H91" s="80">
        <v>0</v>
      </c>
      <c r="I91" s="81">
        <v>108000000</v>
      </c>
      <c r="J91" s="81">
        <v>0</v>
      </c>
      <c r="K91" s="81">
        <v>0</v>
      </c>
      <c r="L91" s="81">
        <v>0</v>
      </c>
      <c r="M91" s="81">
        <v>108000000</v>
      </c>
      <c r="N91" s="81">
        <v>0</v>
      </c>
    </row>
    <row r="92" spans="1:14" hidden="1" x14ac:dyDescent="0.25">
      <c r="A92" s="77" t="s">
        <v>1462</v>
      </c>
      <c r="B92" s="78">
        <v>7096</v>
      </c>
      <c r="C92" s="78">
        <v>510</v>
      </c>
      <c r="D92" s="78">
        <v>72</v>
      </c>
      <c r="E92" s="78">
        <v>0</v>
      </c>
      <c r="F92" s="78">
        <v>0</v>
      </c>
      <c r="G92" s="78">
        <v>0</v>
      </c>
      <c r="H92" s="78">
        <v>0</v>
      </c>
      <c r="I92" s="79">
        <v>108000000</v>
      </c>
      <c r="J92" s="79">
        <v>0</v>
      </c>
      <c r="K92" s="79">
        <v>0</v>
      </c>
      <c r="L92" s="79">
        <v>0</v>
      </c>
      <c r="M92" s="79">
        <v>108000000</v>
      </c>
      <c r="N92" s="79">
        <v>0</v>
      </c>
    </row>
    <row r="93" spans="1:14" hidden="1" x14ac:dyDescent="0.25">
      <c r="A93" s="77" t="s">
        <v>1464</v>
      </c>
      <c r="B93" s="80">
        <v>7096</v>
      </c>
      <c r="C93" s="80">
        <v>510</v>
      </c>
      <c r="D93" s="80">
        <v>72</v>
      </c>
      <c r="E93" s="80">
        <v>4</v>
      </c>
      <c r="F93" s="80">
        <v>0</v>
      </c>
      <c r="G93" s="80">
        <v>0</v>
      </c>
      <c r="H93" s="80">
        <v>0</v>
      </c>
      <c r="I93" s="81">
        <v>108000000</v>
      </c>
      <c r="J93" s="81">
        <v>0</v>
      </c>
      <c r="K93" s="81">
        <v>0</v>
      </c>
      <c r="L93" s="81">
        <v>0</v>
      </c>
      <c r="M93" s="81">
        <v>108000000</v>
      </c>
      <c r="N93" s="81">
        <v>0</v>
      </c>
    </row>
    <row r="94" spans="1:14" hidden="1" x14ac:dyDescent="0.25">
      <c r="A94" s="77" t="s">
        <v>1462</v>
      </c>
      <c r="B94" s="78">
        <v>7096</v>
      </c>
      <c r="C94" s="78">
        <v>511</v>
      </c>
      <c r="D94" s="78">
        <v>72</v>
      </c>
      <c r="E94" s="78">
        <v>0</v>
      </c>
      <c r="F94" s="78">
        <v>0</v>
      </c>
      <c r="G94" s="78">
        <v>0</v>
      </c>
      <c r="H94" s="78">
        <v>0</v>
      </c>
      <c r="I94" s="79">
        <v>108000000</v>
      </c>
      <c r="J94" s="79">
        <v>0</v>
      </c>
      <c r="K94" s="79">
        <v>0</v>
      </c>
      <c r="L94" s="79">
        <v>0</v>
      </c>
      <c r="M94" s="79">
        <v>108000000</v>
      </c>
      <c r="N94" s="79">
        <v>0</v>
      </c>
    </row>
    <row r="95" spans="1:14" hidden="1" x14ac:dyDescent="0.25">
      <c r="A95" s="77" t="s">
        <v>1464</v>
      </c>
      <c r="B95" s="80">
        <v>7096</v>
      </c>
      <c r="C95" s="80">
        <v>511</v>
      </c>
      <c r="D95" s="80">
        <v>72</v>
      </c>
      <c r="E95" s="80">
        <v>4</v>
      </c>
      <c r="F95" s="80">
        <v>0</v>
      </c>
      <c r="G95" s="80">
        <v>0</v>
      </c>
      <c r="H95" s="80">
        <v>0</v>
      </c>
      <c r="I95" s="81">
        <v>108000000</v>
      </c>
      <c r="J95" s="81">
        <v>0</v>
      </c>
      <c r="K95" s="81">
        <v>0</v>
      </c>
      <c r="L95" s="81">
        <v>0</v>
      </c>
      <c r="M95" s="81">
        <v>108000000</v>
      </c>
      <c r="N95" s="81">
        <v>0</v>
      </c>
    </row>
    <row r="96" spans="1:14" hidden="1" x14ac:dyDescent="0.25">
      <c r="A96" s="77" t="s">
        <v>1462</v>
      </c>
      <c r="B96" s="78">
        <v>7097</v>
      </c>
      <c r="C96" s="78">
        <v>100</v>
      </c>
      <c r="D96" s="78">
        <v>72</v>
      </c>
      <c r="E96" s="78">
        <v>0</v>
      </c>
      <c r="F96" s="78">
        <v>0</v>
      </c>
      <c r="G96" s="78">
        <v>0</v>
      </c>
      <c r="H96" s="78">
        <v>0</v>
      </c>
      <c r="I96" s="79">
        <v>1951937</v>
      </c>
      <c r="J96" s="79">
        <v>1681374.79</v>
      </c>
      <c r="K96" s="79">
        <v>0</v>
      </c>
      <c r="L96" s="79">
        <v>0</v>
      </c>
      <c r="M96" s="79">
        <v>1951937</v>
      </c>
      <c r="N96" s="79">
        <v>1681374.79</v>
      </c>
    </row>
    <row r="97" spans="1:14" ht="26.25" hidden="1" x14ac:dyDescent="0.25">
      <c r="A97" s="77" t="s">
        <v>1463</v>
      </c>
      <c r="B97" s="80">
        <v>7097</v>
      </c>
      <c r="C97" s="80">
        <v>100</v>
      </c>
      <c r="D97" s="80">
        <v>72</v>
      </c>
      <c r="E97" s="80">
        <v>1</v>
      </c>
      <c r="F97" s="80">
        <v>0</v>
      </c>
      <c r="G97" s="80">
        <v>0</v>
      </c>
      <c r="H97" s="80">
        <v>0</v>
      </c>
      <c r="I97" s="81">
        <v>1261773</v>
      </c>
      <c r="J97" s="81">
        <v>1194264.1000000001</v>
      </c>
      <c r="K97" s="81">
        <v>0</v>
      </c>
      <c r="L97" s="81">
        <v>0</v>
      </c>
      <c r="M97" s="81">
        <v>1261773</v>
      </c>
      <c r="N97" s="81">
        <v>1194264.1000000001</v>
      </c>
    </row>
    <row r="98" spans="1:14" hidden="1" x14ac:dyDescent="0.25">
      <c r="A98" s="77" t="s">
        <v>1465</v>
      </c>
      <c r="B98" s="80">
        <v>7097</v>
      </c>
      <c r="C98" s="80">
        <v>100</v>
      </c>
      <c r="D98" s="80">
        <v>72</v>
      </c>
      <c r="E98" s="80">
        <v>2</v>
      </c>
      <c r="F98" s="80">
        <v>0</v>
      </c>
      <c r="G98" s="80">
        <v>0</v>
      </c>
      <c r="H98" s="80">
        <v>0</v>
      </c>
      <c r="I98" s="81">
        <v>315646</v>
      </c>
      <c r="J98" s="81">
        <v>296022.31</v>
      </c>
      <c r="K98" s="81">
        <v>0</v>
      </c>
      <c r="L98" s="81">
        <v>0</v>
      </c>
      <c r="M98" s="81">
        <v>315646</v>
      </c>
      <c r="N98" s="81">
        <v>296022.31</v>
      </c>
    </row>
    <row r="99" spans="1:14" hidden="1" x14ac:dyDescent="0.25">
      <c r="A99" s="77" t="s">
        <v>1464</v>
      </c>
      <c r="B99" s="80">
        <v>7097</v>
      </c>
      <c r="C99" s="80">
        <v>100</v>
      </c>
      <c r="D99" s="80">
        <v>72</v>
      </c>
      <c r="E99" s="80">
        <v>4</v>
      </c>
      <c r="F99" s="80">
        <v>0</v>
      </c>
      <c r="G99" s="80">
        <v>0</v>
      </c>
      <c r="H99" s="80">
        <v>0</v>
      </c>
      <c r="I99" s="81">
        <v>374518</v>
      </c>
      <c r="J99" s="81">
        <v>191088.38</v>
      </c>
      <c r="K99" s="81">
        <v>0</v>
      </c>
      <c r="L99" s="81">
        <v>0</v>
      </c>
      <c r="M99" s="81">
        <v>374518</v>
      </c>
      <c r="N99" s="81">
        <v>191088.38</v>
      </c>
    </row>
    <row r="100" spans="1:14" hidden="1" x14ac:dyDescent="0.25">
      <c r="A100" s="77" t="s">
        <v>1462</v>
      </c>
      <c r="B100" s="78">
        <v>7098</v>
      </c>
      <c r="C100" s="78">
        <v>400</v>
      </c>
      <c r="D100" s="78">
        <v>72</v>
      </c>
      <c r="E100" s="78">
        <v>0</v>
      </c>
      <c r="F100" s="78">
        <v>0</v>
      </c>
      <c r="G100" s="78">
        <v>0</v>
      </c>
      <c r="H100" s="78">
        <v>0</v>
      </c>
      <c r="I100" s="79">
        <v>11537749</v>
      </c>
      <c r="J100" s="79">
        <v>9163353.7699999996</v>
      </c>
      <c r="K100" s="79">
        <v>0</v>
      </c>
      <c r="L100" s="79">
        <v>0</v>
      </c>
      <c r="M100" s="79">
        <v>11537749</v>
      </c>
      <c r="N100" s="79">
        <v>9163353.7699999996</v>
      </c>
    </row>
    <row r="101" spans="1:14" ht="26.25" hidden="1" x14ac:dyDescent="0.25">
      <c r="A101" s="77" t="s">
        <v>1463</v>
      </c>
      <c r="B101" s="80">
        <v>7098</v>
      </c>
      <c r="C101" s="80">
        <v>400</v>
      </c>
      <c r="D101" s="80">
        <v>72</v>
      </c>
      <c r="E101" s="80">
        <v>1</v>
      </c>
      <c r="F101" s="80">
        <v>0</v>
      </c>
      <c r="G101" s="80">
        <v>0</v>
      </c>
      <c r="H101" s="80">
        <v>0</v>
      </c>
      <c r="I101" s="81">
        <v>6440348</v>
      </c>
      <c r="J101" s="81">
        <v>5897028.5300000003</v>
      </c>
      <c r="K101" s="81">
        <v>0</v>
      </c>
      <c r="L101" s="81">
        <v>0</v>
      </c>
      <c r="M101" s="81">
        <v>6440348</v>
      </c>
      <c r="N101" s="81">
        <v>5897028.5300000003</v>
      </c>
    </row>
    <row r="102" spans="1:14" hidden="1" x14ac:dyDescent="0.25">
      <c r="A102" s="77" t="s">
        <v>1465</v>
      </c>
      <c r="B102" s="80">
        <v>7098</v>
      </c>
      <c r="C102" s="80">
        <v>400</v>
      </c>
      <c r="D102" s="80">
        <v>72</v>
      </c>
      <c r="E102" s="80">
        <v>2</v>
      </c>
      <c r="F102" s="80">
        <v>0</v>
      </c>
      <c r="G102" s="80">
        <v>0</v>
      </c>
      <c r="H102" s="80">
        <v>0</v>
      </c>
      <c r="I102" s="81">
        <v>1600968</v>
      </c>
      <c r="J102" s="81">
        <v>1450825.42</v>
      </c>
      <c r="K102" s="81">
        <v>0</v>
      </c>
      <c r="L102" s="81">
        <v>0</v>
      </c>
      <c r="M102" s="81">
        <v>1600968</v>
      </c>
      <c r="N102" s="81">
        <v>1450825.42</v>
      </c>
    </row>
    <row r="103" spans="1:14" hidden="1" x14ac:dyDescent="0.25">
      <c r="A103" s="77" t="s">
        <v>1464</v>
      </c>
      <c r="B103" s="80">
        <v>7098</v>
      </c>
      <c r="C103" s="80">
        <v>400</v>
      </c>
      <c r="D103" s="80">
        <v>72</v>
      </c>
      <c r="E103" s="80">
        <v>4</v>
      </c>
      <c r="F103" s="80">
        <v>0</v>
      </c>
      <c r="G103" s="80">
        <v>0</v>
      </c>
      <c r="H103" s="80">
        <v>0</v>
      </c>
      <c r="I103" s="81">
        <v>3496433</v>
      </c>
      <c r="J103" s="81">
        <v>1815499.83</v>
      </c>
      <c r="K103" s="81">
        <v>0</v>
      </c>
      <c r="L103" s="81">
        <v>0</v>
      </c>
      <c r="M103" s="81">
        <v>3496433</v>
      </c>
      <c r="N103" s="81">
        <v>1815499.83</v>
      </c>
    </row>
    <row r="104" spans="1:14" hidden="1" x14ac:dyDescent="0.25">
      <c r="A104" s="77" t="s">
        <v>1462</v>
      </c>
      <c r="B104" s="78">
        <v>7098</v>
      </c>
      <c r="C104" s="78">
        <v>600</v>
      </c>
      <c r="D104" s="78">
        <v>251</v>
      </c>
      <c r="E104" s="78">
        <v>0</v>
      </c>
      <c r="F104" s="78">
        <v>0</v>
      </c>
      <c r="G104" s="78">
        <v>0</v>
      </c>
      <c r="H104" s="78">
        <v>0</v>
      </c>
      <c r="I104" s="79">
        <v>4597764</v>
      </c>
      <c r="J104" s="79">
        <v>4046318.51</v>
      </c>
      <c r="K104" s="79">
        <v>0</v>
      </c>
      <c r="L104" s="79">
        <v>0</v>
      </c>
      <c r="M104" s="79">
        <v>4597764</v>
      </c>
      <c r="N104" s="79">
        <v>4046318.51</v>
      </c>
    </row>
    <row r="105" spans="1:14" ht="26.25" hidden="1" x14ac:dyDescent="0.25">
      <c r="A105" s="77" t="s">
        <v>1463</v>
      </c>
      <c r="B105" s="80">
        <v>7098</v>
      </c>
      <c r="C105" s="80">
        <v>600</v>
      </c>
      <c r="D105" s="80">
        <v>251</v>
      </c>
      <c r="E105" s="80">
        <v>1</v>
      </c>
      <c r="F105" s="80">
        <v>0</v>
      </c>
      <c r="G105" s="80">
        <v>0</v>
      </c>
      <c r="H105" s="80">
        <v>0</v>
      </c>
      <c r="I105" s="81">
        <v>1968006</v>
      </c>
      <c r="J105" s="81">
        <v>1748527.5</v>
      </c>
      <c r="K105" s="81">
        <v>0</v>
      </c>
      <c r="L105" s="81">
        <v>0</v>
      </c>
      <c r="M105" s="81">
        <v>1968006</v>
      </c>
      <c r="N105" s="81">
        <v>1748527.5</v>
      </c>
    </row>
    <row r="106" spans="1:14" hidden="1" x14ac:dyDescent="0.25">
      <c r="A106" s="77" t="s">
        <v>1465</v>
      </c>
      <c r="B106" s="80">
        <v>7098</v>
      </c>
      <c r="C106" s="80">
        <v>600</v>
      </c>
      <c r="D106" s="80">
        <v>251</v>
      </c>
      <c r="E106" s="80">
        <v>2</v>
      </c>
      <c r="F106" s="80">
        <v>0</v>
      </c>
      <c r="G106" s="80">
        <v>0</v>
      </c>
      <c r="H106" s="80">
        <v>0</v>
      </c>
      <c r="I106" s="81">
        <v>489540</v>
      </c>
      <c r="J106" s="81">
        <v>402149.84</v>
      </c>
      <c r="K106" s="81">
        <v>0</v>
      </c>
      <c r="L106" s="81">
        <v>0</v>
      </c>
      <c r="M106" s="81">
        <v>489540</v>
      </c>
      <c r="N106" s="81">
        <v>402149.84</v>
      </c>
    </row>
    <row r="107" spans="1:14" hidden="1" x14ac:dyDescent="0.25">
      <c r="A107" s="77" t="s">
        <v>1464</v>
      </c>
      <c r="B107" s="80">
        <v>7098</v>
      </c>
      <c r="C107" s="80">
        <v>600</v>
      </c>
      <c r="D107" s="80">
        <v>251</v>
      </c>
      <c r="E107" s="80">
        <v>4</v>
      </c>
      <c r="F107" s="80">
        <v>0</v>
      </c>
      <c r="G107" s="80">
        <v>0</v>
      </c>
      <c r="H107" s="80">
        <v>0</v>
      </c>
      <c r="I107" s="81">
        <v>2140218</v>
      </c>
      <c r="J107" s="81">
        <v>1895641.18</v>
      </c>
      <c r="K107" s="81">
        <v>0</v>
      </c>
      <c r="L107" s="81">
        <v>0</v>
      </c>
      <c r="M107" s="81">
        <v>2140218</v>
      </c>
      <c r="N107" s="81">
        <v>1895641.18</v>
      </c>
    </row>
    <row r="108" spans="1:14" hidden="1" x14ac:dyDescent="0.25">
      <c r="A108" s="77" t="s">
        <v>1462</v>
      </c>
      <c r="B108" s="78">
        <v>7098</v>
      </c>
      <c r="C108" s="78">
        <v>601</v>
      </c>
      <c r="D108" s="78">
        <v>251</v>
      </c>
      <c r="E108" s="78">
        <v>0</v>
      </c>
      <c r="F108" s="78">
        <v>0</v>
      </c>
      <c r="G108" s="78">
        <v>0</v>
      </c>
      <c r="H108" s="78">
        <v>0</v>
      </c>
      <c r="I108" s="79">
        <v>4597764</v>
      </c>
      <c r="J108" s="79">
        <v>4046318.51</v>
      </c>
      <c r="K108" s="79">
        <v>0</v>
      </c>
      <c r="L108" s="79">
        <v>0</v>
      </c>
      <c r="M108" s="79">
        <v>4597764</v>
      </c>
      <c r="N108" s="79">
        <v>4046318.51</v>
      </c>
    </row>
    <row r="109" spans="1:14" ht="26.25" hidden="1" x14ac:dyDescent="0.25">
      <c r="A109" s="77" t="s">
        <v>1463</v>
      </c>
      <c r="B109" s="80">
        <v>7098</v>
      </c>
      <c r="C109" s="80">
        <v>601</v>
      </c>
      <c r="D109" s="80">
        <v>251</v>
      </c>
      <c r="E109" s="80">
        <v>1</v>
      </c>
      <c r="F109" s="80">
        <v>0</v>
      </c>
      <c r="G109" s="80">
        <v>0</v>
      </c>
      <c r="H109" s="80">
        <v>0</v>
      </c>
      <c r="I109" s="81">
        <v>1968006</v>
      </c>
      <c r="J109" s="81">
        <v>1748527.5</v>
      </c>
      <c r="K109" s="81">
        <v>0</v>
      </c>
      <c r="L109" s="81">
        <v>0</v>
      </c>
      <c r="M109" s="81">
        <v>1968006</v>
      </c>
      <c r="N109" s="81">
        <v>1748527.5</v>
      </c>
    </row>
    <row r="110" spans="1:14" hidden="1" x14ac:dyDescent="0.25">
      <c r="A110" s="77" t="s">
        <v>1465</v>
      </c>
      <c r="B110" s="80">
        <v>7098</v>
      </c>
      <c r="C110" s="80">
        <v>601</v>
      </c>
      <c r="D110" s="80">
        <v>251</v>
      </c>
      <c r="E110" s="80">
        <v>2</v>
      </c>
      <c r="F110" s="80">
        <v>0</v>
      </c>
      <c r="G110" s="80">
        <v>0</v>
      </c>
      <c r="H110" s="80">
        <v>0</v>
      </c>
      <c r="I110" s="81">
        <v>489540</v>
      </c>
      <c r="J110" s="81">
        <v>402149.84</v>
      </c>
      <c r="K110" s="81">
        <v>0</v>
      </c>
      <c r="L110" s="81">
        <v>0</v>
      </c>
      <c r="M110" s="81">
        <v>489540</v>
      </c>
      <c r="N110" s="81">
        <v>402149.84</v>
      </c>
    </row>
    <row r="111" spans="1:14" hidden="1" x14ac:dyDescent="0.25">
      <c r="A111" s="77" t="s">
        <v>1464</v>
      </c>
      <c r="B111" s="80">
        <v>7098</v>
      </c>
      <c r="C111" s="80">
        <v>601</v>
      </c>
      <c r="D111" s="80">
        <v>251</v>
      </c>
      <c r="E111" s="80">
        <v>4</v>
      </c>
      <c r="F111" s="80">
        <v>0</v>
      </c>
      <c r="G111" s="80">
        <v>0</v>
      </c>
      <c r="H111" s="80">
        <v>0</v>
      </c>
      <c r="I111" s="81">
        <v>2140218</v>
      </c>
      <c r="J111" s="81">
        <v>1895641.18</v>
      </c>
      <c r="K111" s="81">
        <v>0</v>
      </c>
      <c r="L111" s="81">
        <v>0</v>
      </c>
      <c r="M111" s="81">
        <v>2140218</v>
      </c>
      <c r="N111" s="81">
        <v>1895641.18</v>
      </c>
    </row>
    <row r="112" spans="1:14" hidden="1" x14ac:dyDescent="0.25">
      <c r="A112" s="77" t="s">
        <v>1462</v>
      </c>
      <c r="B112" s="78">
        <v>7098</v>
      </c>
      <c r="C112" s="78">
        <v>602</v>
      </c>
      <c r="D112" s="78">
        <v>251</v>
      </c>
      <c r="E112" s="78">
        <v>0</v>
      </c>
      <c r="F112" s="78">
        <v>0</v>
      </c>
      <c r="G112" s="78">
        <v>0</v>
      </c>
      <c r="H112" s="78">
        <v>0</v>
      </c>
      <c r="I112" s="79">
        <v>37402853</v>
      </c>
      <c r="J112" s="79">
        <v>6595777.5899999999</v>
      </c>
      <c r="K112" s="79">
        <v>0</v>
      </c>
      <c r="L112" s="79">
        <v>0</v>
      </c>
      <c r="M112" s="79">
        <v>37402853</v>
      </c>
      <c r="N112" s="79">
        <v>6595777.5899999999</v>
      </c>
    </row>
    <row r="113" spans="1:14" hidden="1" x14ac:dyDescent="0.25">
      <c r="A113" s="77" t="s">
        <v>1464</v>
      </c>
      <c r="B113" s="80">
        <v>7098</v>
      </c>
      <c r="C113" s="80">
        <v>602</v>
      </c>
      <c r="D113" s="80">
        <v>251</v>
      </c>
      <c r="E113" s="80">
        <v>4</v>
      </c>
      <c r="F113" s="80">
        <v>0</v>
      </c>
      <c r="G113" s="80">
        <v>0</v>
      </c>
      <c r="H113" s="80">
        <v>0</v>
      </c>
      <c r="I113" s="81">
        <v>37402853</v>
      </c>
      <c r="J113" s="81">
        <v>6595777.5899999999</v>
      </c>
      <c r="K113" s="81">
        <v>0</v>
      </c>
      <c r="L113" s="81">
        <v>0</v>
      </c>
      <c r="M113" s="81">
        <v>37402853</v>
      </c>
      <c r="N113" s="81">
        <v>6595777.5899999999</v>
      </c>
    </row>
    <row r="114" spans="1:14" hidden="1" x14ac:dyDescent="0.25">
      <c r="A114" s="77" t="s">
        <v>1462</v>
      </c>
      <c r="B114" s="78">
        <v>7098</v>
      </c>
      <c r="C114" s="78">
        <v>902</v>
      </c>
      <c r="D114" s="78">
        <v>347</v>
      </c>
      <c r="E114" s="78">
        <v>0</v>
      </c>
      <c r="F114" s="78">
        <v>0</v>
      </c>
      <c r="G114" s="78">
        <v>0</v>
      </c>
      <c r="H114" s="78">
        <v>0</v>
      </c>
      <c r="I114" s="79">
        <v>2566780</v>
      </c>
      <c r="J114" s="79">
        <v>2335095.81</v>
      </c>
      <c r="K114" s="79">
        <v>0</v>
      </c>
      <c r="L114" s="79">
        <v>0</v>
      </c>
      <c r="M114" s="79">
        <v>2566780</v>
      </c>
      <c r="N114" s="79">
        <v>2335095.81</v>
      </c>
    </row>
    <row r="115" spans="1:14" ht="26.25" hidden="1" x14ac:dyDescent="0.25">
      <c r="A115" s="77" t="s">
        <v>1463</v>
      </c>
      <c r="B115" s="80">
        <v>7098</v>
      </c>
      <c r="C115" s="80">
        <v>902</v>
      </c>
      <c r="D115" s="80">
        <v>347</v>
      </c>
      <c r="E115" s="80">
        <v>1</v>
      </c>
      <c r="F115" s="80">
        <v>0</v>
      </c>
      <c r="G115" s="80">
        <v>0</v>
      </c>
      <c r="H115" s="80">
        <v>0</v>
      </c>
      <c r="I115" s="81">
        <v>1500006</v>
      </c>
      <c r="J115" s="81">
        <v>1500006</v>
      </c>
      <c r="K115" s="81">
        <v>0</v>
      </c>
      <c r="L115" s="81">
        <v>0</v>
      </c>
      <c r="M115" s="81">
        <v>1500006</v>
      </c>
      <c r="N115" s="81">
        <v>1500006</v>
      </c>
    </row>
    <row r="116" spans="1:14" hidden="1" x14ac:dyDescent="0.25">
      <c r="A116" s="77" t="s">
        <v>1465</v>
      </c>
      <c r="B116" s="80">
        <v>7098</v>
      </c>
      <c r="C116" s="80">
        <v>902</v>
      </c>
      <c r="D116" s="80">
        <v>347</v>
      </c>
      <c r="E116" s="80">
        <v>2</v>
      </c>
      <c r="F116" s="80">
        <v>0</v>
      </c>
      <c r="G116" s="80">
        <v>0</v>
      </c>
      <c r="H116" s="80">
        <v>0</v>
      </c>
      <c r="I116" s="81">
        <v>372850</v>
      </c>
      <c r="J116" s="81">
        <v>366173.17</v>
      </c>
      <c r="K116" s="81">
        <v>0</v>
      </c>
      <c r="L116" s="81">
        <v>0</v>
      </c>
      <c r="M116" s="81">
        <v>372850</v>
      </c>
      <c r="N116" s="81">
        <v>366173.17</v>
      </c>
    </row>
    <row r="117" spans="1:14" hidden="1" x14ac:dyDescent="0.25">
      <c r="A117" s="77" t="s">
        <v>1464</v>
      </c>
      <c r="B117" s="80">
        <v>7098</v>
      </c>
      <c r="C117" s="80">
        <v>902</v>
      </c>
      <c r="D117" s="80">
        <v>347</v>
      </c>
      <c r="E117" s="80">
        <v>4</v>
      </c>
      <c r="F117" s="80">
        <v>0</v>
      </c>
      <c r="G117" s="80">
        <v>0</v>
      </c>
      <c r="H117" s="80">
        <v>0</v>
      </c>
      <c r="I117" s="81">
        <v>693924</v>
      </c>
      <c r="J117" s="81">
        <v>468916.64</v>
      </c>
      <c r="K117" s="81">
        <v>0</v>
      </c>
      <c r="L117" s="81">
        <v>0</v>
      </c>
      <c r="M117" s="81">
        <v>693924</v>
      </c>
      <c r="N117" s="81">
        <v>468916.64</v>
      </c>
    </row>
    <row r="118" spans="1:14" x14ac:dyDescent="0.25">
      <c r="A118" s="127"/>
      <c r="B118" s="127"/>
      <c r="C118" s="127"/>
      <c r="D118" s="127"/>
      <c r="E118" s="127"/>
      <c r="F118" s="127"/>
      <c r="G118" s="127"/>
    </row>
    <row r="119" spans="1:14" x14ac:dyDescent="0.25">
      <c r="I119" s="72">
        <f>+I24+I25</f>
        <v>3231328464.6900001</v>
      </c>
      <c r="J119" s="72">
        <f>+J24+J25</f>
        <v>3219540050.8600001</v>
      </c>
    </row>
  </sheetData>
  <autoFilter ref="A7:N117" xr:uid="{A37A6478-CC50-4105-AFC7-1A26E25688A2}">
    <filterColumn colId="1">
      <filters>
        <filter val="7091"/>
      </filters>
    </filterColumn>
    <filterColumn colId="2">
      <filters>
        <filter val="100"/>
      </filters>
    </filterColumn>
    <filterColumn colId="3">
      <filters>
        <filter val="72"/>
      </filters>
    </filterColumn>
  </autoFilter>
  <mergeCells count="17">
    <mergeCell ref="K6:L6"/>
    <mergeCell ref="M6:N6"/>
    <mergeCell ref="A1:I1"/>
    <mergeCell ref="A2:I2"/>
    <mergeCell ref="A3:I3"/>
    <mergeCell ref="A4:G4"/>
    <mergeCell ref="B5:H5"/>
    <mergeCell ref="A6:A7"/>
    <mergeCell ref="B6:B7"/>
    <mergeCell ref="C6:C7"/>
    <mergeCell ref="D6:D7"/>
    <mergeCell ref="E6:E7"/>
    <mergeCell ref="A118:G118"/>
    <mergeCell ref="F6:F7"/>
    <mergeCell ref="G6:G7"/>
    <mergeCell ref="H6:H7"/>
    <mergeCell ref="I6:J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40" t="s">
        <v>164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spans="1:30" x14ac:dyDescent="0.25">
      <c r="A2" s="141" t="s">
        <v>165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 t="s">
        <v>166</v>
      </c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4" spans="1:30" x14ac:dyDescent="0.25">
      <c r="A4" s="134" t="s">
        <v>167</v>
      </c>
      <c r="B4" s="134" t="s">
        <v>168</v>
      </c>
      <c r="C4" s="1"/>
      <c r="D4" s="1"/>
      <c r="E4" s="1"/>
      <c r="F4" s="134" t="s">
        <v>169</v>
      </c>
      <c r="G4" s="134" t="s">
        <v>170</v>
      </c>
      <c r="H4" s="134" t="s">
        <v>171</v>
      </c>
      <c r="I4" s="134" t="s">
        <v>172</v>
      </c>
      <c r="J4" s="134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37" t="s">
        <v>178</v>
      </c>
      <c r="P4" s="138"/>
      <c r="Q4" s="139"/>
      <c r="R4" s="134" t="s">
        <v>179</v>
      </c>
      <c r="S4" s="137" t="s">
        <v>180</v>
      </c>
      <c r="T4" s="138"/>
      <c r="U4" s="139"/>
      <c r="V4" s="134" t="s">
        <v>181</v>
      </c>
      <c r="W4" s="134" t="s">
        <v>182</v>
      </c>
      <c r="X4" s="137" t="s">
        <v>183</v>
      </c>
      <c r="Y4" s="139"/>
      <c r="Z4" s="134" t="s">
        <v>184</v>
      </c>
      <c r="AA4" s="134" t="s">
        <v>185</v>
      </c>
      <c r="AB4" s="134" t="s">
        <v>186</v>
      </c>
      <c r="AC4" s="134" t="s">
        <v>187</v>
      </c>
      <c r="AD4" s="134" t="s">
        <v>188</v>
      </c>
    </row>
    <row r="5" spans="1:30" x14ac:dyDescent="0.25">
      <c r="A5" s="135"/>
      <c r="B5" s="135"/>
      <c r="C5" s="3"/>
      <c r="D5" s="3"/>
      <c r="E5" s="3"/>
      <c r="F5" s="135"/>
      <c r="G5" s="135"/>
      <c r="H5" s="135"/>
      <c r="I5" s="135"/>
      <c r="J5" s="135"/>
      <c r="K5" s="3" t="s">
        <v>189</v>
      </c>
      <c r="L5" s="4" t="s">
        <v>189</v>
      </c>
      <c r="M5" s="3" t="s">
        <v>189</v>
      </c>
      <c r="N5" s="3" t="s">
        <v>189</v>
      </c>
      <c r="O5" s="134">
        <f>+SUBTOTAL(9,O10:O152)/1000</f>
        <v>139140.95300000001</v>
      </c>
      <c r="P5" s="134" t="s">
        <v>190</v>
      </c>
      <c r="Q5" s="134" t="s">
        <v>191</v>
      </c>
      <c r="R5" s="135"/>
      <c r="S5" s="134" t="s">
        <v>192</v>
      </c>
      <c r="T5" s="1" t="s">
        <v>193</v>
      </c>
      <c r="U5" s="134" t="s">
        <v>194</v>
      </c>
      <c r="V5" s="135"/>
      <c r="W5" s="135"/>
      <c r="X5" s="134" t="s">
        <v>195</v>
      </c>
      <c r="Y5" s="134" t="s">
        <v>196</v>
      </c>
      <c r="Z5" s="135"/>
      <c r="AA5" s="135"/>
      <c r="AB5" s="135"/>
      <c r="AC5" s="135"/>
      <c r="AD5" s="135"/>
    </row>
    <row r="6" spans="1:30" x14ac:dyDescent="0.25">
      <c r="A6" s="135"/>
      <c r="B6" s="135"/>
      <c r="C6" s="3"/>
      <c r="D6" s="3"/>
      <c r="E6" s="3"/>
      <c r="F6" s="135"/>
      <c r="G6" s="135"/>
      <c r="H6" s="135"/>
      <c r="I6" s="135"/>
      <c r="J6" s="135"/>
      <c r="K6" s="3"/>
      <c r="L6" s="4"/>
      <c r="M6" s="3"/>
      <c r="N6" s="3"/>
      <c r="O6" s="135"/>
      <c r="P6" s="135"/>
      <c r="Q6" s="135"/>
      <c r="R6" s="135"/>
      <c r="S6" s="135"/>
      <c r="T6" s="3" t="s">
        <v>197</v>
      </c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x14ac:dyDescent="0.25">
      <c r="A7" s="135"/>
      <c r="B7" s="135"/>
      <c r="C7" s="3"/>
      <c r="D7" s="3"/>
      <c r="E7" s="3"/>
      <c r="F7" s="135"/>
      <c r="G7" s="135"/>
      <c r="H7" s="135"/>
      <c r="I7" s="135"/>
      <c r="J7" s="135"/>
      <c r="K7" s="3"/>
      <c r="L7" s="4"/>
      <c r="M7" s="3"/>
      <c r="N7" s="3"/>
      <c r="O7" s="135"/>
      <c r="P7" s="135"/>
      <c r="Q7" s="135"/>
      <c r="R7" s="135"/>
      <c r="S7" s="135"/>
      <c r="T7" s="3" t="s">
        <v>198</v>
      </c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x14ac:dyDescent="0.25">
      <c r="A8" s="136"/>
      <c r="B8" s="136"/>
      <c r="C8" s="5"/>
      <c r="D8" s="5"/>
      <c r="E8" s="5"/>
      <c r="F8" s="136"/>
      <c r="G8" s="136"/>
      <c r="H8" s="136"/>
      <c r="I8" s="136"/>
      <c r="J8" s="136"/>
      <c r="K8" s="5"/>
      <c r="L8" s="6"/>
      <c r="M8" s="5"/>
      <c r="N8" s="5"/>
      <c r="O8" s="136"/>
      <c r="P8" s="136"/>
      <c r="Q8" s="136"/>
      <c r="R8" s="136"/>
      <c r="S8" s="136"/>
      <c r="T8" s="5" t="s">
        <v>199</v>
      </c>
      <c r="U8" s="136"/>
      <c r="V8" s="136"/>
      <c r="W8" s="136"/>
      <c r="X8" s="136"/>
      <c r="Y8" s="136"/>
      <c r="Z8" s="136"/>
      <c r="AA8" s="136"/>
      <c r="AB8" s="136"/>
      <c r="AC8" s="136"/>
      <c r="AD8" s="136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Йиллик параметр</vt:lpstr>
      <vt:lpstr>2024 йил 1-чорак</vt:lpstr>
      <vt:lpstr>report(0)</vt:lpstr>
      <vt:lpstr>Шартномалар</vt:lpstr>
      <vt:lpstr>'2024 йил 1-чорак'!Заголовки_для_печати</vt:lpstr>
      <vt:lpstr>'Йиллик параметр'!Заголовки_для_печати</vt:lpstr>
      <vt:lpstr>'2024 йил 1-чорак'!Область_печати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2024-07-10T10:23:47Z</cp:lastPrinted>
  <dcterms:created xsi:type="dcterms:W3CDTF">2020-01-15T07:42:43Z</dcterms:created>
  <dcterms:modified xsi:type="dcterms:W3CDTF">2024-07-10T10:23:52Z</dcterms:modified>
</cp:coreProperties>
</file>